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065" windowHeight="3990" tabRatio="720" activeTab="0"/>
  </bookViews>
  <sheets>
    <sheet name="Infection Hazards" sheetId="1" r:id="rId1"/>
    <sheet name="Procedural Hazards" sheetId="2" r:id="rId2"/>
    <sheet name="Compliance" sheetId="3" r:id="rId3"/>
    <sheet name="Exposures" sheetId="4" r:id="rId4"/>
    <sheet name="Summary" sheetId="5" r:id="rId5"/>
  </sheets>
  <definedNames>
    <definedName name="_xlnm.Print_Area" localSheetId="4">'Summary'!$A$1:$G$40</definedName>
  </definedNames>
  <calcPr fullCalcOnLoad="1"/>
</workbook>
</file>

<file path=xl/sharedStrings.xml><?xml version="1.0" encoding="utf-8"?>
<sst xmlns="http://schemas.openxmlformats.org/spreadsheetml/2006/main" count="196" uniqueCount="127">
  <si>
    <t>EVENT</t>
  </si>
  <si>
    <t>PROBABILITY</t>
  </si>
  <si>
    <t>PROPERTY IMPACT</t>
  </si>
  <si>
    <t>HUMAN IMPACT</t>
  </si>
  <si>
    <t>BUSINESS IMPACT</t>
  </si>
  <si>
    <t>PREPARED-NESS</t>
  </si>
  <si>
    <t>RISK</t>
  </si>
  <si>
    <t xml:space="preserve">AVERAGE </t>
  </si>
  <si>
    <t>Relative threat*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</si>
  <si>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</si>
  <si>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</si>
  <si>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</si>
  <si>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</si>
  <si>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SEVERITY = (MAGNITUDE - MITIGATION)</t>
  </si>
  <si>
    <t>INTERNAL RESPONSE</t>
  </si>
  <si>
    <t>EXTERNAL RESPONSE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</si>
  <si>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</si>
  <si>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</si>
  <si>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</si>
  <si>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</si>
  <si>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</si>
  <si>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</si>
  <si>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</si>
  <si>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</si>
  <si>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</si>
  <si>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</si>
  <si>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Total for Facility</t>
  </si>
  <si>
    <t>VRE</t>
  </si>
  <si>
    <t>Other MDROs</t>
  </si>
  <si>
    <t>Tuberculosis</t>
  </si>
  <si>
    <t>Hepatitis A</t>
  </si>
  <si>
    <t>Hepatitis B</t>
  </si>
  <si>
    <t>Hepatitis C</t>
  </si>
  <si>
    <t>HIV</t>
  </si>
  <si>
    <t>Chickenpox</t>
  </si>
  <si>
    <t>Measles</t>
  </si>
  <si>
    <t>Mumps</t>
  </si>
  <si>
    <t>Rubella</t>
  </si>
  <si>
    <t>Sharps Injuries</t>
  </si>
  <si>
    <t>Outbreaks (Internal)</t>
  </si>
  <si>
    <t xml:space="preserve">0 = N/A                   
1 = Low                   
2 = Moderate            
3 = High     </t>
  </si>
  <si>
    <t xml:space="preserve">0 = N/A                 
1 = Low                  
2 = Moderate            
3 = High     </t>
  </si>
  <si>
    <t xml:space="preserve">0 = N/A                  
1 = Low                  
2 = Moderate            
3 = High     </t>
  </si>
  <si>
    <t xml:space="preserve">0 = N/A                    
1 = Low                   
2 = Moderate            
3 = High     </t>
  </si>
  <si>
    <t>0 = N/A                       
1 = High                     
2 = Moderate           
3 = Low or none</t>
  </si>
  <si>
    <t>0 = N/A                      
1 = High                     
2 = Moderate               
3 = Low or none</t>
  </si>
  <si>
    <t>0 = N/A                            
1 = High                          
2 = Moderate                 
3 = Low or none</t>
  </si>
  <si>
    <t>Infection Hazards</t>
  </si>
  <si>
    <t>Procedural Hazards</t>
  </si>
  <si>
    <t>Compliance</t>
  </si>
  <si>
    <t xml:space="preserve">0 = N/A                                    1 = Low                                    2 = Moderate                      3 = High     </t>
  </si>
  <si>
    <t>SSI's</t>
  </si>
  <si>
    <t>Equipment Related Infections:</t>
  </si>
  <si>
    <t>Central Sterilization</t>
  </si>
  <si>
    <t>Endoscopes</t>
  </si>
  <si>
    <t>Environmental Related Infections</t>
  </si>
  <si>
    <t>Hand Hygiene</t>
  </si>
  <si>
    <t>Isolation Procedures</t>
  </si>
  <si>
    <t>Sterilization Processes</t>
  </si>
  <si>
    <t>COMPLIANCE ISSUES</t>
  </si>
  <si>
    <t>PROCEDURAL ISSUES</t>
  </si>
  <si>
    <t>INFECTIONS IN THE HOSPITAL</t>
  </si>
  <si>
    <t>Employee Health:</t>
  </si>
  <si>
    <t>Immunization Compliance</t>
  </si>
  <si>
    <t>Fit-testing Compliance</t>
  </si>
  <si>
    <t>EXPOSURES IN THE HOSPITAL</t>
  </si>
  <si>
    <t>Infectious Disease Exposures</t>
  </si>
  <si>
    <t>Epidemic (Influx of Infectious Patients - External)</t>
  </si>
  <si>
    <t>Likelihood these will be present in your patient population</t>
  </si>
  <si>
    <t>Severity of this type infection</t>
  </si>
  <si>
    <t>Additional Cleaning / Isolation / Staffing Needs Due to this Infection</t>
  </si>
  <si>
    <t>Increased length of stay / cost to the facility due to this infection</t>
  </si>
  <si>
    <t>Identification of this disease / infection, Plan for caring for this type patient</t>
  </si>
  <si>
    <t>External Support for this type infection / disease- Public Health, Mutual Aid, Gov. Agencies, etc.</t>
  </si>
  <si>
    <t>Relative threat* to this facility</t>
  </si>
  <si>
    <t xml:space="preserve">0 = N/A                     1 = Low                  2 = Moderate            3 = High     </t>
  </si>
  <si>
    <t>Likelihood this type infection / problems with this process will occur in our facility</t>
  </si>
  <si>
    <t>Severity of this for the patient</t>
  </si>
  <si>
    <t xml:space="preserve">Increased length of stay / cost to the facility due to this infection / problem </t>
  </si>
  <si>
    <t>Additional Cleaning / Isolation / Staffing Needs Due to this Infection / Problem</t>
  </si>
  <si>
    <t>Staff Knowledge &amp; compliance of plan for prevention of this particular problem</t>
  </si>
  <si>
    <t>Likelihood noncompliance with this will occur</t>
  </si>
  <si>
    <t>Possibility of infection to related to noncompliance</t>
  </si>
  <si>
    <t>Additional resources needed if noncompliance occurs</t>
  </si>
  <si>
    <t>Noncompliance could lead to increased length of stay, litigation, cost to the facility</t>
  </si>
  <si>
    <t>Monitoring for compliance of this process in place</t>
  </si>
  <si>
    <t xml:space="preserve">Internal support to increase compliance with this </t>
  </si>
  <si>
    <t xml:space="preserve">0 = N/A                        1 = Low                     2 = Moderate            3 = High     </t>
  </si>
  <si>
    <t>0 = N/A                       1 = High                          2 = Moderate              3 = Low or none</t>
  </si>
  <si>
    <t>0 = N/A                            1 = High                         2 = Moderate               3 = Low or none</t>
  </si>
  <si>
    <t>External agencies that encourage comliance with this:  OSHA, JCAHO, CDC, etc.</t>
  </si>
  <si>
    <t>Likelihood this type exposure will occur</t>
  </si>
  <si>
    <t>Severity to employee / patient if this exposure occurs</t>
  </si>
  <si>
    <t>Additional resources needed if this exposure occurs</t>
  </si>
  <si>
    <t>Prevention / Identification of Exposure in place</t>
  </si>
  <si>
    <t>Staff knowledge of prevention measures for this type of exposure &amp; internal support if it occurs</t>
  </si>
  <si>
    <t>Outside support if this type exposure occurs:  CDC, CHS, Mutual Aids, Gov. Agencies, Exposure Hotline, etc.</t>
  </si>
  <si>
    <t>Bioterrorism Event</t>
  </si>
  <si>
    <t>Comments on Findings:</t>
  </si>
  <si>
    <t>Staff Knowledge / internal support of plan for this particular disease / infection</t>
  </si>
  <si>
    <t>Identification &amp; Prevention of this disease / infection / process problem in place</t>
  </si>
  <si>
    <t>External Support/ Regulations for this type procedure problem - Public Health, CHS, Gov. Agencies, etc.</t>
  </si>
  <si>
    <t>C. difficile</t>
  </si>
  <si>
    <t>C difficile Environmental Measures</t>
  </si>
  <si>
    <t>Skin Antisepsis for Vascular Lines &amp; Blood Cultures</t>
  </si>
  <si>
    <t>Enteric Organisms</t>
  </si>
  <si>
    <t>Pertussis</t>
  </si>
  <si>
    <t>Vent-related Pneumonias  ICUs</t>
  </si>
  <si>
    <t>Exposure could lead to increased length of stay, litigation, cost to the facility (worker's comp)</t>
  </si>
  <si>
    <t xml:space="preserve">CatheterAssociated UTI's  </t>
  </si>
  <si>
    <t>Central Lines Associated Blood Stream Infections</t>
  </si>
  <si>
    <t>Environmental Cleaning &amp; Disinfection including equipment</t>
  </si>
  <si>
    <t>Construction and compliance with required ICRA Measures</t>
  </si>
  <si>
    <t>TST Compliance</t>
  </si>
  <si>
    <t xml:space="preserve">IC Risks and Preparedness identified with the highest relative risk at our facility were:  </t>
  </si>
  <si>
    <t>Robot Assisted Procedures</t>
  </si>
  <si>
    <t xml:space="preserve">Epidemics / Pandemics </t>
  </si>
  <si>
    <t>Exposures</t>
  </si>
  <si>
    <t>CA-MRSA</t>
  </si>
  <si>
    <t>HAI-MRSA</t>
  </si>
  <si>
    <t>Other Orthopedic Implants</t>
  </si>
  <si>
    <t>Colon Procedures</t>
  </si>
  <si>
    <t>Total Knee</t>
  </si>
  <si>
    <t>Total Hip</t>
  </si>
  <si>
    <t>Hysterectomies (abdominal)</t>
  </si>
  <si>
    <t xml:space="preserve"> INFECTION CONTROL RISK ANALYSIS </t>
  </si>
  <si>
    <t xml:space="preserve">SUMMARY OF IC RISK ANALYSIS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</si>
</sst>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/>
    </xf>
    <xf numFmtId="0" fontId="3" fillId="34" borderId="15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24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4" fillId="37" borderId="13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>
      <alignment horizontal="left" vertical="center"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12" fillId="37" borderId="24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left" vertical="center" wrapText="1" indent="1"/>
      <protection/>
    </xf>
    <xf numFmtId="0" fontId="2" fillId="38" borderId="13" xfId="0" applyFont="1" applyFill="1" applyBorder="1" applyAlignment="1" applyProtection="1">
      <alignment horizontal="center" vertical="center" wrapText="1"/>
      <protection/>
    </xf>
    <xf numFmtId="0" fontId="12" fillId="38" borderId="13" xfId="0" applyFont="1" applyFill="1" applyBorder="1" applyAlignment="1" applyProtection="1">
      <alignment horizontal="center" vertical="center" wrapText="1"/>
      <protection/>
    </xf>
    <xf numFmtId="0" fontId="2" fillId="38" borderId="36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vertical="center" wrapText="1"/>
      <protection/>
    </xf>
    <xf numFmtId="0" fontId="14" fillId="38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2" fontId="2" fillId="34" borderId="46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2" fillId="37" borderId="47" xfId="0" applyFont="1" applyFill="1" applyBorder="1" applyAlignment="1" applyProtection="1">
      <alignment horizontal="center" vertical="center" wrapText="1"/>
      <protection/>
    </xf>
    <xf numFmtId="0" fontId="14" fillId="37" borderId="47" xfId="0" applyFont="1" applyFill="1" applyBorder="1" applyAlignment="1" applyProtection="1">
      <alignment horizontal="left" vertical="center" wrapText="1" indent="1"/>
      <protection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49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/>
      <protection/>
    </xf>
    <xf numFmtId="0" fontId="3" fillId="34" borderId="35" xfId="0" applyFont="1" applyFill="1" applyBorder="1" applyAlignment="1" applyProtection="1">
      <alignment horizontal="left" vertical="center"/>
      <protection/>
    </xf>
    <xf numFmtId="0" fontId="3" fillId="34" borderId="2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0" fillId="36" borderId="14" xfId="0" applyFill="1" applyBorder="1" applyAlignment="1" applyProtection="1">
      <alignment/>
      <protection/>
    </xf>
    <xf numFmtId="9" fontId="2" fillId="36" borderId="16" xfId="0" applyNumberFormat="1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2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3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4" xfId="0" applyFont="1" applyFill="1" applyBorder="1" applyAlignment="1" applyProtection="1">
      <alignment vertical="center" wrapText="1"/>
      <protection/>
    </xf>
    <xf numFmtId="2" fontId="3" fillId="40" borderId="55" xfId="0" applyNumberFormat="1" applyFont="1" applyFill="1" applyBorder="1" applyAlignment="1" applyProtection="1">
      <alignment horizontal="center" vertical="center"/>
      <protection/>
    </xf>
    <xf numFmtId="2" fontId="3" fillId="40" borderId="5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 applyProtection="1">
      <alignment vertical="top"/>
      <protection/>
    </xf>
    <xf numFmtId="0" fontId="3" fillId="34" borderId="57" xfId="0" applyFont="1" applyFill="1" applyBorder="1" applyAlignment="1">
      <alignment horizontal="centerContinuous" vertical="center"/>
    </xf>
    <xf numFmtId="0" fontId="3" fillId="34" borderId="58" xfId="0" applyFont="1" applyFill="1" applyBorder="1" applyAlignment="1">
      <alignment horizontal="centerContinuous" vertical="center"/>
    </xf>
    <xf numFmtId="0" fontId="3" fillId="34" borderId="59" xfId="0" applyFont="1" applyFill="1" applyBorder="1" applyAlignment="1">
      <alignment horizontal="centerContinuous" vertical="center"/>
    </xf>
    <xf numFmtId="0" fontId="2" fillId="0" borderId="17" xfId="0" applyFont="1" applyBorder="1" applyAlignment="1" applyProtection="1">
      <alignment horizontal="left" vertical="center" wrapText="1" indent="1"/>
      <protection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7" borderId="31" xfId="0" applyFont="1" applyFill="1" applyBorder="1" applyAlignment="1" applyProtection="1">
      <alignment horizontal="center" vertical="center" wrapText="1"/>
      <protection/>
    </xf>
    <xf numFmtId="0" fontId="9" fillId="38" borderId="31" xfId="0" applyFont="1" applyFill="1" applyBorder="1" applyAlignment="1" applyProtection="1">
      <alignment horizontal="center" vertical="center" wrapText="1"/>
      <protection/>
    </xf>
    <xf numFmtId="0" fontId="9" fillId="38" borderId="13" xfId="0" applyFont="1" applyFill="1" applyBorder="1" applyAlignment="1" applyProtection="1">
      <alignment horizontal="center" vertical="center" wrapText="1"/>
      <protection/>
    </xf>
    <xf numFmtId="0" fontId="9" fillId="38" borderId="36" xfId="0" applyFont="1" applyFill="1" applyBorder="1" applyAlignment="1" applyProtection="1">
      <alignment horizontal="center" vertical="center" wrapText="1"/>
      <protection/>
    </xf>
    <xf numFmtId="0" fontId="9" fillId="33" borderId="57" xfId="0" applyFont="1" applyFill="1" applyBorder="1" applyAlignment="1" applyProtection="1">
      <alignment horizontal="center" vertical="top" wrapText="1"/>
      <protection/>
    </xf>
    <xf numFmtId="0" fontId="9" fillId="38" borderId="37" xfId="0" applyFont="1" applyFill="1" applyBorder="1" applyAlignment="1" applyProtection="1">
      <alignment horizontal="center" vertical="center" wrapText="1"/>
      <protection/>
    </xf>
    <xf numFmtId="0" fontId="9" fillId="37" borderId="4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3" fillId="41" borderId="21" xfId="0" applyFont="1" applyFill="1" applyBorder="1" applyAlignment="1" applyProtection="1">
      <alignment horizontal="center" vertical="center" wrapText="1"/>
      <protection locked="0"/>
    </xf>
    <xf numFmtId="0" fontId="13" fillId="41" borderId="45" xfId="0" applyFont="1" applyFill="1" applyBorder="1" applyAlignment="1" applyProtection="1">
      <alignment horizontal="center" vertical="center" wrapText="1"/>
      <protection locked="0"/>
    </xf>
    <xf numFmtId="0" fontId="13" fillId="41" borderId="34" xfId="0" applyFont="1" applyFill="1" applyBorder="1" applyAlignment="1" applyProtection="1">
      <alignment horizontal="center" vertical="center" wrapText="1"/>
      <protection locked="0"/>
    </xf>
    <xf numFmtId="0" fontId="13" fillId="41" borderId="22" xfId="0" applyFont="1" applyFill="1" applyBorder="1" applyAlignment="1" applyProtection="1">
      <alignment horizontal="center" vertical="center" wrapText="1"/>
      <protection locked="0"/>
    </xf>
    <xf numFmtId="0" fontId="0" fillId="41" borderId="60" xfId="0" applyFill="1" applyBorder="1" applyAlignment="1" applyProtection="1">
      <alignment/>
      <protection/>
    </xf>
    <xf numFmtId="0" fontId="13" fillId="41" borderId="18" xfId="0" applyFont="1" applyFill="1" applyBorder="1" applyAlignment="1" applyProtection="1">
      <alignment horizontal="center" vertical="center" wrapText="1"/>
      <protection locked="0"/>
    </xf>
    <xf numFmtId="0" fontId="13" fillId="41" borderId="44" xfId="0" applyFont="1" applyFill="1" applyBorder="1" applyAlignment="1" applyProtection="1">
      <alignment horizontal="center" vertical="center" wrapText="1"/>
      <protection locked="0"/>
    </xf>
    <xf numFmtId="0" fontId="13" fillId="41" borderId="33" xfId="0" applyFont="1" applyFill="1" applyBorder="1" applyAlignment="1" applyProtection="1">
      <alignment horizontal="center" vertical="center" wrapText="1"/>
      <protection locked="0"/>
    </xf>
    <xf numFmtId="0" fontId="13" fillId="41" borderId="19" xfId="0" applyFont="1" applyFill="1" applyBorder="1" applyAlignment="1" applyProtection="1">
      <alignment horizontal="center" vertical="center" wrapText="1"/>
      <protection locked="0"/>
    </xf>
    <xf numFmtId="0" fontId="13" fillId="41" borderId="29" xfId="0" applyFont="1" applyFill="1" applyBorder="1" applyAlignment="1" applyProtection="1">
      <alignment horizontal="center" vertical="center" wrapText="1"/>
      <protection locked="0"/>
    </xf>
    <xf numFmtId="0" fontId="13" fillId="41" borderId="49" xfId="0" applyFont="1" applyFill="1" applyBorder="1" applyAlignment="1" applyProtection="1">
      <alignment horizontal="center" vertical="center" wrapText="1"/>
      <protection locked="0"/>
    </xf>
    <xf numFmtId="0" fontId="13" fillId="41" borderId="48" xfId="0" applyFont="1" applyFill="1" applyBorder="1" applyAlignment="1" applyProtection="1">
      <alignment horizontal="center" vertical="center" wrapText="1"/>
      <protection locked="0"/>
    </xf>
    <xf numFmtId="0" fontId="13" fillId="41" borderId="30" xfId="0" applyFont="1" applyFill="1" applyBorder="1" applyAlignment="1" applyProtection="1">
      <alignment horizontal="center" vertical="center" wrapText="1"/>
      <protection locked="0"/>
    </xf>
    <xf numFmtId="9" fontId="2" fillId="36" borderId="51" xfId="0" applyNumberFormat="1" applyFont="1" applyFill="1" applyBorder="1" applyAlignment="1" applyProtection="1">
      <alignment horizontal="center" vertical="center" wrapText="1"/>
      <protection/>
    </xf>
    <xf numFmtId="0" fontId="13" fillId="42" borderId="29" xfId="0" applyFont="1" applyFill="1" applyBorder="1" applyAlignment="1" applyProtection="1">
      <alignment horizontal="center" vertical="center" wrapText="1"/>
      <protection locked="0"/>
    </xf>
    <xf numFmtId="0" fontId="13" fillId="42" borderId="49" xfId="0" applyFont="1" applyFill="1" applyBorder="1" applyAlignment="1" applyProtection="1">
      <alignment horizontal="center" vertical="center" wrapText="1"/>
      <protection locked="0"/>
    </xf>
    <xf numFmtId="0" fontId="13" fillId="42" borderId="48" xfId="0" applyFont="1" applyFill="1" applyBorder="1" applyAlignment="1" applyProtection="1">
      <alignment horizontal="center" vertical="center" wrapText="1"/>
      <protection locked="0"/>
    </xf>
    <xf numFmtId="0" fontId="13" fillId="42" borderId="3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/>
    </xf>
    <xf numFmtId="9" fontId="2" fillId="41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1" xfId="0" applyNumberFormat="1" applyFont="1" applyFill="1" applyBorder="1" applyAlignment="1" applyProtection="1">
      <alignment horizontal="center" vertical="center" wrapText="1"/>
      <protection/>
    </xf>
    <xf numFmtId="9" fontId="2" fillId="41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left" wrapText="1" indent="1"/>
      <protection/>
    </xf>
    <xf numFmtId="0" fontId="2" fillId="0" borderId="16" xfId="0" applyFont="1" applyBorder="1" applyAlignment="1" applyProtection="1">
      <alignment horizontal="left" wrapText="1" indent="1"/>
      <protection/>
    </xf>
    <xf numFmtId="9" fontId="2" fillId="36" borderId="10" xfId="0" applyNumberFormat="1" applyFont="1" applyFill="1" applyBorder="1" applyAlignment="1" applyProtection="1">
      <alignment horizontal="center" vertical="center" wrapText="1"/>
      <protection/>
    </xf>
    <xf numFmtId="9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41" borderId="17" xfId="0" applyFont="1" applyFill="1" applyBorder="1" applyAlignment="1" applyProtection="1">
      <alignment horizontal="center" vertical="center" wrapText="1"/>
      <protection locked="0"/>
    </xf>
    <xf numFmtId="9" fontId="2" fillId="34" borderId="36" xfId="0" applyNumberFormat="1" applyFont="1" applyFill="1" applyBorder="1" applyAlignment="1" applyProtection="1">
      <alignment horizontal="center" vertical="center" wrapText="1"/>
      <protection/>
    </xf>
    <xf numFmtId="2" fontId="2" fillId="34" borderId="13" xfId="0" applyNumberFormat="1" applyFont="1" applyFill="1" applyBorder="1" applyAlignment="1" applyProtection="1">
      <alignment horizontal="center" vertical="center" wrapText="1"/>
      <protection/>
    </xf>
    <xf numFmtId="2" fontId="2" fillId="34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 wrapText="1"/>
      <protection/>
    </xf>
    <xf numFmtId="0" fontId="18" fillId="37" borderId="24" xfId="0" applyFont="1" applyFill="1" applyBorder="1" applyAlignment="1" applyProtection="1">
      <alignment horizontal="center" vertical="center" wrapText="1"/>
      <protection/>
    </xf>
    <xf numFmtId="0" fontId="18" fillId="37" borderId="31" xfId="0" applyFont="1" applyFill="1" applyBorder="1" applyAlignment="1" applyProtection="1">
      <alignment horizontal="center" vertical="center" wrapText="1"/>
      <protection/>
    </xf>
    <xf numFmtId="0" fontId="18" fillId="37" borderId="13" xfId="0" applyFont="1" applyFill="1" applyBorder="1" applyAlignment="1" applyProtection="1">
      <alignment horizontal="center" vertical="center" wrapText="1"/>
      <protection/>
    </xf>
    <xf numFmtId="0" fontId="18" fillId="38" borderId="31" xfId="0" applyFont="1" applyFill="1" applyBorder="1" applyAlignment="1" applyProtection="1">
      <alignment horizontal="center" vertical="center" wrapText="1"/>
      <protection/>
    </xf>
    <xf numFmtId="0" fontId="18" fillId="38" borderId="13" xfId="0" applyFont="1" applyFill="1" applyBorder="1" applyAlignment="1" applyProtection="1">
      <alignment horizontal="center" vertical="center" wrapText="1"/>
      <protection/>
    </xf>
    <xf numFmtId="0" fontId="18" fillId="38" borderId="36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 applyProtection="1">
      <alignment horizontal="center" vertical="center" wrapText="1"/>
      <protection/>
    </xf>
    <xf numFmtId="0" fontId="20" fillId="33" borderId="24" xfId="0" applyFont="1" applyFill="1" applyBorder="1" applyAlignment="1" applyProtection="1">
      <alignment horizontal="left" vertical="center" wrapText="1" indent="1"/>
      <protection/>
    </xf>
    <xf numFmtId="0" fontId="20" fillId="37" borderId="24" xfId="0" applyFont="1" applyFill="1" applyBorder="1" applyAlignment="1" applyProtection="1">
      <alignment horizontal="left" vertical="center" wrapText="1" indent="1"/>
      <protection/>
    </xf>
    <xf numFmtId="0" fontId="20" fillId="37" borderId="31" xfId="0" applyFont="1" applyFill="1" applyBorder="1" applyAlignment="1" applyProtection="1">
      <alignment horizontal="left" vertical="center" wrapText="1" indent="1"/>
      <protection/>
    </xf>
    <xf numFmtId="0" fontId="20" fillId="37" borderId="13" xfId="0" applyFont="1" applyFill="1" applyBorder="1" applyAlignment="1" applyProtection="1">
      <alignment horizontal="left" vertical="center" wrapText="1" indent="1"/>
      <protection/>
    </xf>
    <xf numFmtId="0" fontId="20" fillId="38" borderId="37" xfId="0" applyFont="1" applyFill="1" applyBorder="1" applyAlignment="1" applyProtection="1">
      <alignment horizontal="center" vertical="center" wrapText="1"/>
      <protection/>
    </xf>
    <xf numFmtId="0" fontId="20" fillId="38" borderId="13" xfId="0" applyFont="1" applyFill="1" applyBorder="1" applyAlignment="1" applyProtection="1">
      <alignment horizontal="center" vertical="center" wrapText="1"/>
      <protection/>
    </xf>
    <xf numFmtId="0" fontId="20" fillId="38" borderId="36" xfId="0" applyFont="1" applyFill="1" applyBorder="1" applyAlignment="1" applyProtection="1">
      <alignment horizontal="center" vertical="center" wrapText="1"/>
      <protection/>
    </xf>
    <xf numFmtId="0" fontId="13" fillId="35" borderId="11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top" wrapText="1"/>
      <protection/>
    </xf>
    <xf numFmtId="0" fontId="0" fillId="0" borderId="54" xfId="0" applyFont="1" applyBorder="1" applyAlignment="1" applyProtection="1">
      <alignment wrapText="1"/>
      <protection/>
    </xf>
    <xf numFmtId="0" fontId="0" fillId="0" borderId="55" xfId="0" applyFont="1" applyBorder="1" applyAlignment="1" applyProtection="1">
      <alignment wrapText="1"/>
      <protection/>
    </xf>
    <xf numFmtId="0" fontId="0" fillId="0" borderId="64" xfId="0" applyFont="1" applyBorder="1" applyAlignment="1" applyProtection="1">
      <alignment wrapText="1"/>
      <protection/>
    </xf>
    <xf numFmtId="0" fontId="0" fillId="0" borderId="54" xfId="0" applyBorder="1" applyAlignment="1" applyProtection="1">
      <alignment wrapText="1"/>
      <protection/>
    </xf>
    <xf numFmtId="0" fontId="0" fillId="0" borderId="55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56" xfId="0" applyBorder="1" applyAlignment="1" applyProtection="1">
      <alignment horizontal="left" wrapText="1"/>
      <protection/>
    </xf>
    <xf numFmtId="0" fontId="0" fillId="0" borderId="56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Infection Control Relative Risk 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20025"/>
          <c:w val="0.9047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43843888"/>
        <c:axId val="59050673"/>
      </c:bar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8075"/>
          <c:w val="0.911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4010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57150</xdr:rowOff>
    </xdr:from>
    <xdr:to>
      <xdr:col>6</xdr:col>
      <xdr:colOff>552450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9525" y="2200275"/>
        <a:ext cx="62007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133350</xdr:rowOff>
    </xdr:from>
    <xdr:to>
      <xdr:col>6</xdr:col>
      <xdr:colOff>542925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4381500"/>
        <a:ext cx="62007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9.140625" style="1" customWidth="1"/>
    <col min="2" max="2" width="13.57421875" style="1" customWidth="1"/>
    <col min="3" max="3" width="11.140625" style="1" customWidth="1"/>
    <col min="4" max="5" width="12.28125" style="1" customWidth="1"/>
    <col min="6" max="6" width="11.00390625" style="1" customWidth="1"/>
    <col min="7" max="7" width="10.8515625" style="1" customWidth="1"/>
    <col min="8" max="8" width="11.00390625" style="1" customWidth="1"/>
    <col min="9" max="9" width="20.8515625" style="1" customWidth="1"/>
    <col min="10" max="16384" width="9.140625" style="1" customWidth="1"/>
  </cols>
  <sheetData>
    <row r="1" ht="7.5" customHeight="1"/>
    <row r="2" spans="1:9" ht="18" customHeight="1">
      <c r="A2" s="206" t="s">
        <v>125</v>
      </c>
      <c r="B2" s="206"/>
      <c r="C2" s="206"/>
      <c r="D2" s="206"/>
      <c r="E2" s="206"/>
      <c r="F2" s="206"/>
      <c r="G2" s="206"/>
      <c r="H2" s="206"/>
      <c r="I2" s="206"/>
    </row>
    <row r="3" spans="1:9" ht="15.75" customHeight="1" thickBot="1">
      <c r="A3" s="207" t="s">
        <v>61</v>
      </c>
      <c r="B3" s="207"/>
      <c r="C3" s="207"/>
      <c r="D3" s="207"/>
      <c r="E3" s="207"/>
      <c r="F3" s="207"/>
      <c r="G3" s="207"/>
      <c r="H3" s="207"/>
      <c r="I3" s="207"/>
    </row>
    <row r="4" spans="1:9" ht="17.25" customHeight="1" thickBot="1">
      <c r="A4" s="19"/>
      <c r="B4" s="65"/>
      <c r="C4" s="137" t="s">
        <v>13</v>
      </c>
      <c r="D4" s="138"/>
      <c r="E4" s="139"/>
      <c r="F4" s="138"/>
      <c r="G4" s="18"/>
      <c r="H4" s="17"/>
      <c r="I4" s="43"/>
    </row>
    <row r="5" spans="1:9" s="14" customFormat="1" ht="28.5" customHeight="1" thickBot="1">
      <c r="A5" s="20" t="s">
        <v>0</v>
      </c>
      <c r="B5" s="145" t="s">
        <v>1</v>
      </c>
      <c r="C5" s="67" t="s">
        <v>3</v>
      </c>
      <c r="D5" s="146" t="s">
        <v>2</v>
      </c>
      <c r="E5" s="69" t="s">
        <v>4</v>
      </c>
      <c r="F5" s="147" t="s">
        <v>5</v>
      </c>
      <c r="G5" s="148" t="s">
        <v>14</v>
      </c>
      <c r="H5" s="149" t="s">
        <v>15</v>
      </c>
      <c r="I5" s="41" t="s">
        <v>6</v>
      </c>
    </row>
    <row r="6" spans="1:9" s="3" customFormat="1" ht="90" customHeight="1" thickBot="1">
      <c r="A6" s="2"/>
      <c r="B6" s="189" t="s">
        <v>68</v>
      </c>
      <c r="C6" s="190" t="s">
        <v>69</v>
      </c>
      <c r="D6" s="191" t="s">
        <v>70</v>
      </c>
      <c r="E6" s="192" t="s">
        <v>71</v>
      </c>
      <c r="F6" s="193" t="s">
        <v>72</v>
      </c>
      <c r="G6" s="194" t="s">
        <v>99</v>
      </c>
      <c r="H6" s="195" t="s">
        <v>73</v>
      </c>
      <c r="I6" s="196" t="s">
        <v>74</v>
      </c>
    </row>
    <row r="7" spans="1:9" s="16" customFormat="1" ht="47.25" customHeight="1" thickBot="1">
      <c r="A7" s="13" t="s">
        <v>11</v>
      </c>
      <c r="B7" s="197" t="s">
        <v>50</v>
      </c>
      <c r="C7" s="198" t="s">
        <v>12</v>
      </c>
      <c r="D7" s="199" t="s">
        <v>9</v>
      </c>
      <c r="E7" s="200" t="s">
        <v>10</v>
      </c>
      <c r="F7" s="201" t="s">
        <v>19</v>
      </c>
      <c r="G7" s="202" t="s">
        <v>20</v>
      </c>
      <c r="H7" s="203" t="s">
        <v>21</v>
      </c>
      <c r="I7" s="204" t="s">
        <v>16</v>
      </c>
    </row>
    <row r="8" spans="1:9" s="4" customFormat="1" ht="16.5" customHeight="1" thickBot="1">
      <c r="A8" s="28" t="s">
        <v>119</v>
      </c>
      <c r="B8" s="37"/>
      <c r="C8" s="37"/>
      <c r="D8" s="32"/>
      <c r="E8" s="39"/>
      <c r="F8" s="32"/>
      <c r="G8" s="63"/>
      <c r="H8" s="31"/>
      <c r="I8" s="110">
        <f aca="true" t="shared" si="0" ref="I8:I24">SUM((B8/3)*((C8+D8+E8+F8+G8+H8)/18))</f>
        <v>0</v>
      </c>
    </row>
    <row r="9" spans="1:9" s="4" customFormat="1" ht="16.5" customHeight="1" thickBot="1">
      <c r="A9" s="185" t="s">
        <v>118</v>
      </c>
      <c r="B9" s="186"/>
      <c r="C9" s="186"/>
      <c r="D9" s="187"/>
      <c r="E9" s="188"/>
      <c r="F9" s="187"/>
      <c r="G9" s="96"/>
      <c r="H9" s="49"/>
      <c r="I9" s="110">
        <f t="shared" si="0"/>
        <v>0</v>
      </c>
    </row>
    <row r="10" spans="1:9" s="4" customFormat="1" ht="16.5" customHeight="1" thickBot="1">
      <c r="A10" s="29" t="s">
        <v>27</v>
      </c>
      <c r="B10" s="38"/>
      <c r="C10" s="38"/>
      <c r="D10" s="35"/>
      <c r="E10" s="40"/>
      <c r="F10" s="35"/>
      <c r="G10" s="64"/>
      <c r="H10" s="34"/>
      <c r="I10" s="110">
        <f t="shared" si="0"/>
        <v>0</v>
      </c>
    </row>
    <row r="11" spans="1:9" s="4" customFormat="1" ht="13.5" thickBot="1">
      <c r="A11" s="29" t="s">
        <v>28</v>
      </c>
      <c r="B11" s="38"/>
      <c r="C11" s="38"/>
      <c r="D11" s="35"/>
      <c r="E11" s="40"/>
      <c r="F11" s="35"/>
      <c r="G11" s="64"/>
      <c r="H11" s="34"/>
      <c r="I11" s="110">
        <f t="shared" si="0"/>
        <v>0</v>
      </c>
    </row>
    <row r="12" spans="1:9" s="4" customFormat="1" ht="16.5" customHeight="1" thickBot="1">
      <c r="A12" s="29" t="s">
        <v>29</v>
      </c>
      <c r="B12" s="38"/>
      <c r="C12" s="38"/>
      <c r="D12" s="35"/>
      <c r="E12" s="40"/>
      <c r="F12" s="35"/>
      <c r="G12" s="64"/>
      <c r="H12" s="34"/>
      <c r="I12" s="110">
        <f t="shared" si="0"/>
        <v>0</v>
      </c>
    </row>
    <row r="13" spans="1:9" s="4" customFormat="1" ht="16.5" customHeight="1" thickBot="1">
      <c r="A13" s="29" t="s">
        <v>30</v>
      </c>
      <c r="B13" s="38"/>
      <c r="C13" s="38"/>
      <c r="D13" s="35"/>
      <c r="E13" s="40"/>
      <c r="F13" s="35"/>
      <c r="G13" s="64"/>
      <c r="H13" s="34"/>
      <c r="I13" s="110">
        <f t="shared" si="0"/>
        <v>0</v>
      </c>
    </row>
    <row r="14" spans="1:9" s="4" customFormat="1" ht="16.5" customHeight="1" thickBot="1">
      <c r="A14" s="29" t="s">
        <v>31</v>
      </c>
      <c r="B14" s="38"/>
      <c r="C14" s="38"/>
      <c r="D14" s="35"/>
      <c r="E14" s="40"/>
      <c r="F14" s="35"/>
      <c r="G14" s="64"/>
      <c r="H14" s="34"/>
      <c r="I14" s="110">
        <f t="shared" si="0"/>
        <v>0</v>
      </c>
    </row>
    <row r="15" spans="1:9" s="4" customFormat="1" ht="16.5" customHeight="1" thickBot="1">
      <c r="A15" s="29" t="s">
        <v>32</v>
      </c>
      <c r="B15" s="38"/>
      <c r="C15" s="38"/>
      <c r="D15" s="35"/>
      <c r="E15" s="40"/>
      <c r="F15" s="35"/>
      <c r="G15" s="64"/>
      <c r="H15" s="34"/>
      <c r="I15" s="110">
        <f t="shared" si="0"/>
        <v>0</v>
      </c>
    </row>
    <row r="16" spans="1:9" s="4" customFormat="1" ht="16.5" customHeight="1" thickBot="1">
      <c r="A16" s="29" t="s">
        <v>33</v>
      </c>
      <c r="B16" s="38"/>
      <c r="C16" s="38"/>
      <c r="D16" s="35"/>
      <c r="E16" s="40"/>
      <c r="F16" s="35"/>
      <c r="G16" s="64"/>
      <c r="H16" s="34"/>
      <c r="I16" s="110">
        <f t="shared" si="0"/>
        <v>0</v>
      </c>
    </row>
    <row r="17" spans="1:9" s="4" customFormat="1" ht="16.5" customHeight="1" thickBot="1">
      <c r="A17" s="29" t="s">
        <v>105</v>
      </c>
      <c r="B17" s="38"/>
      <c r="C17" s="38"/>
      <c r="D17" s="35"/>
      <c r="E17" s="40"/>
      <c r="F17" s="35"/>
      <c r="G17" s="64"/>
      <c r="H17" s="34"/>
      <c r="I17" s="110">
        <f>SUM((B17/3)*((C17+D17+E17+F17+G17+H17)/18))</f>
        <v>0</v>
      </c>
    </row>
    <row r="18" spans="1:9" s="4" customFormat="1" ht="16.5" customHeight="1" thickBot="1">
      <c r="A18" s="29" t="s">
        <v>102</v>
      </c>
      <c r="B18" s="38"/>
      <c r="C18" s="38"/>
      <c r="D18" s="35"/>
      <c r="E18" s="40"/>
      <c r="F18" s="35"/>
      <c r="G18" s="64"/>
      <c r="H18" s="34"/>
      <c r="I18" s="110">
        <f>SUM((B18/3)*((C18+D18+E18+F18+G18+H18)/18))</f>
        <v>0</v>
      </c>
    </row>
    <row r="19" spans="1:9" s="4" customFormat="1" ht="16.5" customHeight="1" thickBot="1">
      <c r="A19" s="29" t="s">
        <v>34</v>
      </c>
      <c r="B19" s="38"/>
      <c r="C19" s="38"/>
      <c r="D19" s="35"/>
      <c r="E19" s="40"/>
      <c r="F19" s="35"/>
      <c r="G19" s="64"/>
      <c r="H19" s="34"/>
      <c r="I19" s="110">
        <f t="shared" si="0"/>
        <v>0</v>
      </c>
    </row>
    <row r="20" spans="1:9" s="4" customFormat="1" ht="16.5" customHeight="1" thickBot="1">
      <c r="A20" s="29" t="s">
        <v>35</v>
      </c>
      <c r="B20" s="38"/>
      <c r="C20" s="38"/>
      <c r="D20" s="35"/>
      <c r="E20" s="40"/>
      <c r="F20" s="35"/>
      <c r="G20" s="64"/>
      <c r="H20" s="34"/>
      <c r="I20" s="110">
        <f t="shared" si="0"/>
        <v>0</v>
      </c>
    </row>
    <row r="21" spans="1:9" s="4" customFormat="1" ht="16.5" customHeight="1" thickBot="1">
      <c r="A21" s="29" t="s">
        <v>36</v>
      </c>
      <c r="B21" s="38"/>
      <c r="C21" s="38"/>
      <c r="D21" s="35"/>
      <c r="E21" s="40"/>
      <c r="F21" s="35"/>
      <c r="G21" s="64"/>
      <c r="H21" s="34"/>
      <c r="I21" s="110">
        <f t="shared" si="0"/>
        <v>0</v>
      </c>
    </row>
    <row r="22" spans="1:9" s="4" customFormat="1" ht="13.5" thickBot="1">
      <c r="A22" s="29" t="s">
        <v>37</v>
      </c>
      <c r="B22" s="38"/>
      <c r="C22" s="38"/>
      <c r="D22" s="35"/>
      <c r="E22" s="40"/>
      <c r="F22" s="35"/>
      <c r="G22" s="64"/>
      <c r="H22" s="34"/>
      <c r="I22" s="110">
        <f t="shared" si="0"/>
        <v>0</v>
      </c>
    </row>
    <row r="23" spans="1:9" s="4" customFormat="1" ht="13.5" thickBot="1">
      <c r="A23" s="29" t="s">
        <v>106</v>
      </c>
      <c r="B23" s="38"/>
      <c r="C23" s="38"/>
      <c r="D23" s="35"/>
      <c r="E23" s="40"/>
      <c r="F23" s="35"/>
      <c r="G23" s="64"/>
      <c r="H23" s="34"/>
      <c r="I23" s="110">
        <f t="shared" si="0"/>
        <v>0</v>
      </c>
    </row>
    <row r="24" spans="1:9" s="4" customFormat="1" ht="24.75" customHeight="1" thickBot="1">
      <c r="A24" s="29" t="s">
        <v>116</v>
      </c>
      <c r="B24" s="38"/>
      <c r="C24" s="38"/>
      <c r="D24" s="35"/>
      <c r="E24" s="40"/>
      <c r="F24" s="35"/>
      <c r="G24" s="64"/>
      <c r="H24" s="34"/>
      <c r="I24" s="110">
        <f t="shared" si="0"/>
        <v>0</v>
      </c>
    </row>
    <row r="25" spans="1:9" s="4" customFormat="1" ht="16.5" customHeight="1" thickBot="1">
      <c r="A25" s="57" t="s">
        <v>17</v>
      </c>
      <c r="B25" s="58">
        <f>SUM(B8:B24)/16</f>
        <v>0</v>
      </c>
      <c r="C25" s="58">
        <f aca="true" t="shared" si="1" ref="C25:H25">SUM(C8:C24)/16</f>
        <v>0</v>
      </c>
      <c r="D25" s="58">
        <f t="shared" si="1"/>
        <v>0</v>
      </c>
      <c r="E25" s="58">
        <f t="shared" si="1"/>
        <v>0</v>
      </c>
      <c r="F25" s="58">
        <f t="shared" si="1"/>
        <v>0</v>
      </c>
      <c r="G25" s="58">
        <f t="shared" si="1"/>
        <v>0</v>
      </c>
      <c r="H25" s="58">
        <f t="shared" si="1"/>
        <v>0</v>
      </c>
      <c r="I25" s="179">
        <f>SUM(C28)</f>
        <v>0</v>
      </c>
    </row>
    <row r="26" spans="1:9" s="4" customFormat="1" ht="16.5" customHeight="1">
      <c r="A26" s="47" t="s">
        <v>22</v>
      </c>
      <c r="B26" s="6"/>
      <c r="C26" s="6"/>
      <c r="D26" s="6"/>
      <c r="E26" s="6"/>
      <c r="F26" s="6"/>
      <c r="G26" s="6"/>
      <c r="H26" s="15"/>
      <c r="I26" s="24"/>
    </row>
    <row r="27" spans="1:9" s="4" customFormat="1" ht="19.5" customHeight="1">
      <c r="A27" s="103">
        <f>SUM(B8:B24)</f>
        <v>0</v>
      </c>
      <c r="B27" s="9"/>
      <c r="C27" s="82" t="s">
        <v>18</v>
      </c>
      <c r="D27" s="83"/>
      <c r="E27" s="84"/>
      <c r="F27" s="21"/>
      <c r="G27" s="59"/>
      <c r="H27" s="55"/>
      <c r="I27" s="11"/>
    </row>
    <row r="28" spans="1:9" s="4" customFormat="1" ht="30.75" customHeight="1">
      <c r="A28" s="103">
        <f>SUM(C8:H24)</f>
        <v>0</v>
      </c>
      <c r="B28" s="10"/>
      <c r="C28" s="85">
        <f>SUM(D28*E28)</f>
        <v>0</v>
      </c>
      <c r="D28" s="86">
        <f>SUM(B7:B24)/48</f>
        <v>0</v>
      </c>
      <c r="E28" s="87">
        <f>SUM(C8:H24)/288</f>
        <v>0</v>
      </c>
      <c r="F28" s="21"/>
      <c r="G28" s="47"/>
      <c r="H28" s="54"/>
      <c r="I28" s="11"/>
    </row>
    <row r="29" spans="1:9" s="4" customFormat="1" ht="16.5" customHeight="1">
      <c r="A29" s="7"/>
      <c r="B29" s="44"/>
      <c r="C29" s="44"/>
      <c r="D29" s="44"/>
      <c r="E29" s="23"/>
      <c r="F29" s="22"/>
      <c r="G29" s="7"/>
      <c r="H29" s="52"/>
      <c r="I29" s="11"/>
    </row>
    <row r="30" spans="1:9" s="4" customFormat="1" ht="12.75">
      <c r="A30" s="46"/>
      <c r="B30" s="44"/>
      <c r="C30" s="44"/>
      <c r="D30" s="44"/>
      <c r="E30" s="44"/>
      <c r="F30" s="45"/>
      <c r="G30" s="15"/>
      <c r="H30" s="12"/>
      <c r="I30" s="27"/>
    </row>
    <row r="31" spans="1:9" s="5" customFormat="1" ht="12.75">
      <c r="A31" s="11"/>
      <c r="B31" s="44"/>
      <c r="C31" s="44"/>
      <c r="D31" s="44"/>
      <c r="E31" s="44"/>
      <c r="F31" s="45"/>
      <c r="G31" s="15"/>
      <c r="H31" s="12"/>
      <c r="I31" s="11"/>
    </row>
    <row r="32" spans="1:9" s="7" customFormat="1" ht="12.75">
      <c r="A32" s="1"/>
      <c r="B32" s="1"/>
      <c r="C32" s="1"/>
      <c r="D32" s="1"/>
      <c r="E32" s="1"/>
      <c r="F32" s="1"/>
      <c r="G32" s="1"/>
      <c r="H32" s="1"/>
      <c r="I32" s="1"/>
    </row>
    <row r="33" spans="1:9" s="9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10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7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6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7" customFormat="1" ht="12.75">
      <c r="A37" s="132"/>
      <c r="B37" s="1"/>
      <c r="C37" s="1"/>
      <c r="D37" s="1"/>
      <c r="E37" s="1"/>
      <c r="F37" s="1"/>
      <c r="G37" s="1"/>
      <c r="H37" s="1"/>
      <c r="I37" s="1"/>
    </row>
    <row r="38" ht="12.75">
      <c r="A38" s="133"/>
    </row>
  </sheetData>
  <sheetProtection/>
  <mergeCells count="2">
    <mergeCell ref="A2:I2"/>
    <mergeCell ref="A3:I3"/>
  </mergeCells>
  <dataValidations count="1">
    <dataValidation type="whole" showErrorMessage="1" prompt="&#10;" errorTitle="Out of Range" error="Value must be between 0 - 3&#10;" sqref="B8:H24">
      <formula1>0</formula1>
      <formula2>3</formula2>
    </dataValidation>
  </dataValidations>
  <printOptions/>
  <pageMargins left="0.5" right="0" top="0" bottom="0" header="0" footer="0"/>
  <pageSetup horizontalDpi="300" verticalDpi="300" orientation="landscape" r:id="rId1"/>
  <headerFooter alignWithMargins="0">
    <oddFooter>&amp;C1&amp;R&amp;"Arial,Italic"&amp;8MSRMC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7">
      <selection activeCell="B9" sqref="B9:H24"/>
    </sheetView>
  </sheetViews>
  <sheetFormatPr defaultColWidth="9.140625" defaultRowHeight="12.75"/>
  <cols>
    <col min="1" max="1" width="26.7109375" style="1" customWidth="1"/>
    <col min="2" max="2" width="12.140625" style="1" customWidth="1"/>
    <col min="3" max="3" width="11.57421875" style="1" customWidth="1"/>
    <col min="4" max="4" width="12.8515625" style="1" customWidth="1"/>
    <col min="5" max="5" width="13.140625" style="1" customWidth="1"/>
    <col min="6" max="8" width="12.28125" style="1" customWidth="1"/>
    <col min="9" max="9" width="16.00390625" style="1" customWidth="1"/>
    <col min="10" max="16384" width="9.140625" style="1" customWidth="1"/>
  </cols>
  <sheetData>
    <row r="1" ht="1.5" customHeight="1"/>
    <row r="2" spans="1:9" ht="18" customHeight="1">
      <c r="A2" s="206" t="s">
        <v>125</v>
      </c>
      <c r="B2" s="206"/>
      <c r="C2" s="206"/>
      <c r="D2" s="206"/>
      <c r="E2" s="206"/>
      <c r="F2" s="206"/>
      <c r="G2" s="206"/>
      <c r="H2" s="206"/>
      <c r="I2" s="206"/>
    </row>
    <row r="3" spans="1:9" ht="16.5" customHeight="1" thickBot="1">
      <c r="A3" s="208" t="s">
        <v>60</v>
      </c>
      <c r="B3" s="208"/>
      <c r="C3" s="208"/>
      <c r="D3" s="208"/>
      <c r="E3" s="208"/>
      <c r="F3" s="208"/>
      <c r="G3" s="208"/>
      <c r="H3" s="208"/>
      <c r="I3" s="208"/>
    </row>
    <row r="4" spans="1:9" ht="14.25" customHeight="1" thickBot="1">
      <c r="A4" s="104"/>
      <c r="B4" s="105"/>
      <c r="C4" s="106" t="s">
        <v>13</v>
      </c>
      <c r="D4" s="107"/>
      <c r="E4" s="108"/>
      <c r="F4" s="107"/>
      <c r="G4" s="107"/>
      <c r="H4" s="108"/>
      <c r="I4" s="109"/>
    </row>
    <row r="5" spans="1:9" s="14" customFormat="1" ht="24.75" customHeight="1" thickBot="1">
      <c r="A5" s="20" t="s">
        <v>0</v>
      </c>
      <c r="B5" s="150" t="s">
        <v>1</v>
      </c>
      <c r="C5" s="97" t="s">
        <v>3</v>
      </c>
      <c r="D5" s="94" t="s">
        <v>2</v>
      </c>
      <c r="E5" s="91" t="s">
        <v>4</v>
      </c>
      <c r="F5" s="151" t="s">
        <v>5</v>
      </c>
      <c r="G5" s="148" t="s">
        <v>14</v>
      </c>
      <c r="H5" s="149" t="s">
        <v>15</v>
      </c>
      <c r="I5" s="41" t="s">
        <v>6</v>
      </c>
    </row>
    <row r="6" spans="1:9" s="3" customFormat="1" ht="99.75" customHeight="1" thickBot="1">
      <c r="A6" s="2"/>
      <c r="B6" s="36" t="s">
        <v>76</v>
      </c>
      <c r="C6" s="70" t="s">
        <v>77</v>
      </c>
      <c r="D6" s="71" t="s">
        <v>79</v>
      </c>
      <c r="E6" s="92" t="s">
        <v>78</v>
      </c>
      <c r="F6" s="66" t="s">
        <v>100</v>
      </c>
      <c r="G6" s="74" t="s">
        <v>80</v>
      </c>
      <c r="H6" s="76" t="s">
        <v>101</v>
      </c>
      <c r="I6" s="42" t="s">
        <v>8</v>
      </c>
    </row>
    <row r="7" spans="1:9" s="16" customFormat="1" ht="44.25" customHeight="1" thickBot="1">
      <c r="A7" s="13" t="s">
        <v>11</v>
      </c>
      <c r="B7" s="72" t="s">
        <v>75</v>
      </c>
      <c r="C7" s="98" t="s">
        <v>12</v>
      </c>
      <c r="D7" s="95" t="s">
        <v>9</v>
      </c>
      <c r="E7" s="60" t="s">
        <v>10</v>
      </c>
      <c r="F7" s="79" t="s">
        <v>19</v>
      </c>
      <c r="G7" s="80" t="s">
        <v>20</v>
      </c>
      <c r="H7" s="81" t="s">
        <v>21</v>
      </c>
      <c r="I7" s="77" t="s">
        <v>16</v>
      </c>
    </row>
    <row r="8" spans="1:9" s="4" customFormat="1" ht="12.75">
      <c r="A8" s="172" t="s">
        <v>51</v>
      </c>
      <c r="B8" s="159"/>
      <c r="C8" s="160"/>
      <c r="D8" s="161"/>
      <c r="E8" s="159"/>
      <c r="F8" s="160"/>
      <c r="G8" s="161"/>
      <c r="H8" s="162"/>
      <c r="I8" s="110"/>
    </row>
    <row r="9" spans="1:9" s="4" customFormat="1" ht="12.75">
      <c r="A9" s="205" t="s">
        <v>120</v>
      </c>
      <c r="B9" s="168"/>
      <c r="C9" s="169"/>
      <c r="D9" s="170"/>
      <c r="E9" s="168"/>
      <c r="F9" s="169"/>
      <c r="G9" s="170"/>
      <c r="H9" s="171"/>
      <c r="I9" s="111">
        <f aca="true" t="shared" si="0" ref="I9:I14">SUM((B9/3)*((C9+D9+E9+F9+G9+H9)/18))</f>
        <v>0</v>
      </c>
    </row>
    <row r="10" spans="1:9" s="4" customFormat="1" ht="12.75">
      <c r="A10" s="205" t="s">
        <v>121</v>
      </c>
      <c r="B10" s="168"/>
      <c r="C10" s="169"/>
      <c r="D10" s="170"/>
      <c r="E10" s="168"/>
      <c r="F10" s="169"/>
      <c r="G10" s="170"/>
      <c r="H10" s="171"/>
      <c r="I10" s="111">
        <f t="shared" si="0"/>
        <v>0</v>
      </c>
    </row>
    <row r="11" spans="1:9" s="4" customFormat="1" ht="12.75">
      <c r="A11" s="205" t="s">
        <v>122</v>
      </c>
      <c r="B11" s="168"/>
      <c r="C11" s="169"/>
      <c r="D11" s="170"/>
      <c r="E11" s="168"/>
      <c r="F11" s="169"/>
      <c r="G11" s="170"/>
      <c r="H11" s="171"/>
      <c r="I11" s="111">
        <f t="shared" si="0"/>
        <v>0</v>
      </c>
    </row>
    <row r="12" spans="1:9" s="4" customFormat="1" ht="12.75">
      <c r="A12" s="205" t="s">
        <v>123</v>
      </c>
      <c r="B12" s="168"/>
      <c r="C12" s="169"/>
      <c r="D12" s="170"/>
      <c r="E12" s="168"/>
      <c r="F12" s="169"/>
      <c r="G12" s="170"/>
      <c r="H12" s="171"/>
      <c r="I12" s="111">
        <f t="shared" si="0"/>
        <v>0</v>
      </c>
    </row>
    <row r="13" spans="1:9" s="4" customFormat="1" ht="12.75">
      <c r="A13" s="205" t="s">
        <v>124</v>
      </c>
      <c r="B13" s="168"/>
      <c r="C13" s="169"/>
      <c r="D13" s="170"/>
      <c r="E13" s="168"/>
      <c r="F13" s="169"/>
      <c r="G13" s="170"/>
      <c r="H13" s="171"/>
      <c r="I13" s="111">
        <f t="shared" si="0"/>
        <v>0</v>
      </c>
    </row>
    <row r="14" spans="1:9" s="4" customFormat="1" ht="12.75">
      <c r="A14" s="205" t="s">
        <v>115</v>
      </c>
      <c r="B14" s="168"/>
      <c r="C14" s="169"/>
      <c r="D14" s="170"/>
      <c r="E14" s="168"/>
      <c r="F14" s="169"/>
      <c r="G14" s="170"/>
      <c r="H14" s="171"/>
      <c r="I14" s="111">
        <f t="shared" si="0"/>
        <v>0</v>
      </c>
    </row>
    <row r="15" spans="1:9" s="4" customFormat="1" ht="24.75" customHeight="1">
      <c r="A15" s="140" t="s">
        <v>107</v>
      </c>
      <c r="B15" s="33"/>
      <c r="C15" s="89"/>
      <c r="D15" s="64"/>
      <c r="E15" s="33"/>
      <c r="F15" s="89"/>
      <c r="G15" s="64"/>
      <c r="H15" s="34"/>
      <c r="I15" s="111">
        <f aca="true" t="shared" si="1" ref="I15:I24">SUM((B15/3)*((C15+D15+E15+F15+G15+H15)/18))</f>
        <v>0</v>
      </c>
    </row>
    <row r="16" spans="1:9" s="4" customFormat="1" ht="21.75" customHeight="1">
      <c r="A16" s="140" t="s">
        <v>109</v>
      </c>
      <c r="B16" s="33"/>
      <c r="C16" s="89"/>
      <c r="D16" s="64"/>
      <c r="E16" s="33"/>
      <c r="F16" s="89"/>
      <c r="G16" s="64"/>
      <c r="H16" s="34"/>
      <c r="I16" s="111">
        <f t="shared" si="1"/>
        <v>0</v>
      </c>
    </row>
    <row r="17" spans="1:9" s="4" customFormat="1" ht="24.75" customHeight="1">
      <c r="A17" s="140" t="s">
        <v>110</v>
      </c>
      <c r="B17" s="33"/>
      <c r="C17" s="89"/>
      <c r="D17" s="64"/>
      <c r="E17" s="33"/>
      <c r="F17" s="89"/>
      <c r="G17" s="64"/>
      <c r="H17" s="34"/>
      <c r="I17" s="111">
        <f t="shared" si="1"/>
        <v>0</v>
      </c>
    </row>
    <row r="18" spans="1:9" s="4" customFormat="1" ht="24" customHeight="1">
      <c r="A18" s="140" t="s">
        <v>52</v>
      </c>
      <c r="B18" s="154"/>
      <c r="C18" s="155"/>
      <c r="D18" s="156"/>
      <c r="E18" s="154"/>
      <c r="F18" s="155"/>
      <c r="G18" s="156"/>
      <c r="H18" s="157"/>
      <c r="I18" s="173"/>
    </row>
    <row r="19" spans="1:9" s="4" customFormat="1" ht="12.75">
      <c r="A19" s="51" t="s">
        <v>54</v>
      </c>
      <c r="B19" s="33"/>
      <c r="C19" s="89"/>
      <c r="D19" s="64"/>
      <c r="E19" s="33"/>
      <c r="F19" s="89"/>
      <c r="G19" s="64"/>
      <c r="H19" s="34"/>
      <c r="I19" s="111">
        <f t="shared" si="1"/>
        <v>0</v>
      </c>
    </row>
    <row r="20" spans="1:9" s="4" customFormat="1" ht="12.75">
      <c r="A20" s="51" t="s">
        <v>53</v>
      </c>
      <c r="B20" s="33"/>
      <c r="C20" s="89"/>
      <c r="D20" s="64"/>
      <c r="E20" s="33"/>
      <c r="F20" s="89"/>
      <c r="G20" s="64"/>
      <c r="H20" s="34"/>
      <c r="I20" s="111">
        <f t="shared" si="1"/>
        <v>0</v>
      </c>
    </row>
    <row r="21" spans="1:9" s="4" customFormat="1" ht="24" customHeight="1">
      <c r="A21" s="140" t="s">
        <v>55</v>
      </c>
      <c r="B21" s="154"/>
      <c r="C21" s="155"/>
      <c r="D21" s="156"/>
      <c r="E21" s="154"/>
      <c r="F21" s="155"/>
      <c r="G21" s="156"/>
      <c r="H21" s="157"/>
      <c r="I21" s="173"/>
    </row>
    <row r="22" spans="1:9" s="4" customFormat="1" ht="36">
      <c r="A22" s="51" t="s">
        <v>111</v>
      </c>
      <c r="B22" s="33"/>
      <c r="C22" s="89"/>
      <c r="D22" s="64"/>
      <c r="E22" s="33"/>
      <c r="F22" s="89"/>
      <c r="G22" s="64"/>
      <c r="H22" s="34"/>
      <c r="I22" s="111">
        <f t="shared" si="1"/>
        <v>0</v>
      </c>
    </row>
    <row r="23" spans="1:9" s="4" customFormat="1" ht="24">
      <c r="A23" s="51" t="s">
        <v>103</v>
      </c>
      <c r="B23" s="33"/>
      <c r="C23" s="89"/>
      <c r="D23" s="64"/>
      <c r="E23" s="33"/>
      <c r="F23" s="89"/>
      <c r="G23" s="64"/>
      <c r="H23" s="34"/>
      <c r="I23" s="111">
        <f t="shared" si="1"/>
        <v>0</v>
      </c>
    </row>
    <row r="24" spans="1:9" s="4" customFormat="1" ht="24.75" thickBot="1">
      <c r="A24" s="51" t="s">
        <v>112</v>
      </c>
      <c r="B24" s="33"/>
      <c r="C24" s="89"/>
      <c r="D24" s="64"/>
      <c r="E24" s="33"/>
      <c r="F24" s="89"/>
      <c r="G24" s="64"/>
      <c r="H24" s="34"/>
      <c r="I24" s="111">
        <f t="shared" si="1"/>
        <v>0</v>
      </c>
    </row>
    <row r="25" spans="1:9" s="4" customFormat="1" ht="13.5" thickBot="1">
      <c r="A25" s="57" t="s">
        <v>17</v>
      </c>
      <c r="B25" s="100">
        <f>SUM(B8:B24)/14</f>
        <v>0</v>
      </c>
      <c r="C25" s="182">
        <f aca="true" t="shared" si="2" ref="C25:H25">SUM(C8:C24)/14</f>
        <v>0</v>
      </c>
      <c r="D25" s="90">
        <f t="shared" si="2"/>
        <v>0</v>
      </c>
      <c r="E25" s="183">
        <f t="shared" si="2"/>
        <v>0</v>
      </c>
      <c r="F25" s="182">
        <f t="shared" si="2"/>
        <v>0</v>
      </c>
      <c r="G25" s="90">
        <f t="shared" si="2"/>
        <v>0</v>
      </c>
      <c r="H25" s="90">
        <f t="shared" si="2"/>
        <v>0</v>
      </c>
      <c r="I25" s="181">
        <f>SUM(C28)</f>
        <v>0</v>
      </c>
    </row>
    <row r="26" spans="1:9" s="4" customFormat="1" ht="12.75">
      <c r="A26" s="47" t="s">
        <v>22</v>
      </c>
      <c r="B26" s="7"/>
      <c r="C26" s="7"/>
      <c r="D26" s="7"/>
      <c r="E26" s="7"/>
      <c r="F26" s="24"/>
      <c r="G26" s="24"/>
      <c r="H26" s="25"/>
      <c r="I26" s="24"/>
    </row>
    <row r="27" spans="1:9" s="4" customFormat="1" ht="22.5" customHeight="1">
      <c r="A27" s="103">
        <f>SUM(B8:B24)</f>
        <v>0</v>
      </c>
      <c r="B27" s="21"/>
      <c r="C27" s="82" t="s">
        <v>18</v>
      </c>
      <c r="D27" s="83"/>
      <c r="E27" s="84"/>
      <c r="F27" s="9"/>
      <c r="G27" s="9"/>
      <c r="H27" s="9"/>
      <c r="I27" s="11"/>
    </row>
    <row r="28" spans="1:9" s="4" customFormat="1" ht="26.25" customHeight="1">
      <c r="A28" s="103">
        <f>SUM(C8:H24)</f>
        <v>0</v>
      </c>
      <c r="B28" s="21"/>
      <c r="C28" s="85">
        <f>SUM(D28*E28)</f>
        <v>0</v>
      </c>
      <c r="D28" s="86">
        <f>SUM(B8:B24)/42</f>
        <v>0</v>
      </c>
      <c r="E28" s="87">
        <f>SUM(C8:H24)/252</f>
        <v>0</v>
      </c>
      <c r="F28" s="10"/>
      <c r="G28" s="10"/>
      <c r="H28" s="10"/>
      <c r="I28" s="11"/>
    </row>
    <row r="29" spans="1:9" s="4" customFormat="1" ht="15">
      <c r="A29" s="132"/>
      <c r="B29" s="22"/>
      <c r="C29" s="7"/>
      <c r="D29" s="52"/>
      <c r="E29" s="52"/>
      <c r="F29" s="7"/>
      <c r="G29" s="7"/>
      <c r="H29" s="7"/>
      <c r="I29" s="11"/>
    </row>
    <row r="30" spans="1:9" s="4" customFormat="1" ht="12.75">
      <c r="A30" s="133"/>
      <c r="B30" s="45"/>
      <c r="C30" s="15"/>
      <c r="D30" s="12"/>
      <c r="E30" s="12"/>
      <c r="F30" s="46"/>
      <c r="G30" s="46"/>
      <c r="H30" s="46"/>
      <c r="I30" s="27"/>
    </row>
    <row r="31" spans="1:9" s="4" customFormat="1" ht="12.75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ht="12.75">
      <c r="A32" s="1"/>
      <c r="B32" s="1"/>
      <c r="C32" s="1"/>
      <c r="D32" s="1"/>
      <c r="E32" s="1"/>
      <c r="F32" s="1"/>
      <c r="G32" s="1"/>
      <c r="H32" s="1"/>
      <c r="I32" s="1"/>
    </row>
    <row r="33" spans="1:9" s="7" customFormat="1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s="9" customFormat="1" ht="1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s="10" customFormat="1" ht="1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s="7" customFormat="1" ht="10.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s="46" customFormat="1" ht="11.25" customHeight="1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2">
    <mergeCell ref="A2:I2"/>
    <mergeCell ref="A3:I3"/>
  </mergeCells>
  <dataValidations count="1">
    <dataValidation type="whole" showInputMessage="1" showErrorMessage="1" errorTitle="Out of Range" error="Value must be between 3 - 0&#10;" sqref="B8:H24">
      <formula1>0</formula1>
      <formula2>3</formula2>
    </dataValidation>
  </dataValidations>
  <printOptions/>
  <pageMargins left="0.5" right="0" top="0" bottom="0" header="0" footer="0"/>
  <pageSetup horizontalDpi="300" verticalDpi="300" orientation="landscape" scale="95" r:id="rId1"/>
  <headerFooter alignWithMargins="0">
    <oddFooter>&amp;C2
&amp;R&amp;"Arial,Italic"&amp;8MSRMC 2011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7">
      <selection activeCell="B8" sqref="B8:H16"/>
    </sheetView>
  </sheetViews>
  <sheetFormatPr defaultColWidth="9.140625" defaultRowHeight="12.75"/>
  <cols>
    <col min="1" max="1" width="19.00390625" style="1" customWidth="1"/>
    <col min="2" max="2" width="13.140625" style="1" customWidth="1"/>
    <col min="3" max="3" width="12.140625" style="1" customWidth="1"/>
    <col min="4" max="4" width="12.00390625" style="1" customWidth="1"/>
    <col min="5" max="5" width="12.28125" style="1" customWidth="1"/>
    <col min="6" max="6" width="12.57421875" style="1" customWidth="1"/>
    <col min="7" max="7" width="11.28125" style="1" customWidth="1"/>
    <col min="8" max="8" width="13.57421875" style="1" customWidth="1"/>
    <col min="9" max="9" width="15.8515625" style="1" customWidth="1"/>
    <col min="10" max="16384" width="9.140625" style="1" customWidth="1"/>
  </cols>
  <sheetData>
    <row r="2" spans="1:9" ht="23.25" customHeight="1">
      <c r="A2" s="206" t="s">
        <v>125</v>
      </c>
      <c r="B2" s="206"/>
      <c r="C2" s="206"/>
      <c r="D2" s="206"/>
      <c r="E2" s="206"/>
      <c r="F2" s="206"/>
      <c r="G2" s="206"/>
      <c r="H2" s="206"/>
      <c r="I2" s="206"/>
    </row>
    <row r="3" spans="1:9" ht="33" customHeight="1" thickBot="1">
      <c r="A3" s="208" t="s">
        <v>59</v>
      </c>
      <c r="B3" s="208"/>
      <c r="C3" s="208"/>
      <c r="D3" s="208"/>
      <c r="E3" s="208"/>
      <c r="F3" s="208"/>
      <c r="G3" s="208"/>
      <c r="H3" s="208"/>
      <c r="I3" s="208"/>
    </row>
    <row r="4" spans="1:9" ht="17.25" customHeight="1" thickBot="1">
      <c r="A4" s="104"/>
      <c r="B4" s="105"/>
      <c r="C4" s="106" t="s">
        <v>13</v>
      </c>
      <c r="D4" s="107"/>
      <c r="E4" s="108"/>
      <c r="F4" s="107"/>
      <c r="G4" s="107"/>
      <c r="H4" s="108"/>
      <c r="I4" s="109"/>
    </row>
    <row r="5" spans="1:9" s="14" customFormat="1" ht="31.5" customHeight="1" thickBot="1">
      <c r="A5" s="20" t="s">
        <v>0</v>
      </c>
      <c r="B5" s="150" t="s">
        <v>1</v>
      </c>
      <c r="C5" s="97" t="s">
        <v>3</v>
      </c>
      <c r="D5" s="152" t="s">
        <v>2</v>
      </c>
      <c r="E5" s="91" t="s">
        <v>4</v>
      </c>
      <c r="F5" s="93" t="s">
        <v>5</v>
      </c>
      <c r="G5" s="73" t="s">
        <v>14</v>
      </c>
      <c r="H5" s="75" t="s">
        <v>15</v>
      </c>
      <c r="I5" s="41" t="s">
        <v>6</v>
      </c>
    </row>
    <row r="6" spans="1:9" s="3" customFormat="1" ht="74.25" customHeight="1" thickBot="1">
      <c r="A6" s="2"/>
      <c r="B6" s="36" t="s">
        <v>81</v>
      </c>
      <c r="C6" s="70" t="s">
        <v>82</v>
      </c>
      <c r="D6" s="71" t="s">
        <v>83</v>
      </c>
      <c r="E6" s="92" t="s">
        <v>84</v>
      </c>
      <c r="F6" s="66" t="s">
        <v>85</v>
      </c>
      <c r="G6" s="74" t="s">
        <v>86</v>
      </c>
      <c r="H6" s="76" t="s">
        <v>90</v>
      </c>
      <c r="I6" s="42" t="s">
        <v>8</v>
      </c>
    </row>
    <row r="7" spans="1:9" s="16" customFormat="1" ht="45" customHeight="1" thickBot="1">
      <c r="A7" s="13" t="s">
        <v>11</v>
      </c>
      <c r="B7" s="72" t="s">
        <v>87</v>
      </c>
      <c r="C7" s="98" t="s">
        <v>12</v>
      </c>
      <c r="D7" s="95" t="s">
        <v>9</v>
      </c>
      <c r="E7" s="60" t="s">
        <v>10</v>
      </c>
      <c r="F7" s="79" t="s">
        <v>88</v>
      </c>
      <c r="G7" s="80" t="s">
        <v>20</v>
      </c>
      <c r="H7" s="81" t="s">
        <v>89</v>
      </c>
      <c r="I7" s="77" t="s">
        <v>16</v>
      </c>
    </row>
    <row r="8" spans="1:9" s="4" customFormat="1" ht="15.75" customHeight="1">
      <c r="A8" s="143" t="s">
        <v>56</v>
      </c>
      <c r="B8" s="141"/>
      <c r="C8" s="88"/>
      <c r="D8" s="63"/>
      <c r="E8" s="30"/>
      <c r="F8" s="88"/>
      <c r="G8" s="63"/>
      <c r="H8" s="49"/>
      <c r="I8" s="110">
        <f>SUM((B8/3)*((C8+D8+E8+F8+G8+H8)/18))</f>
        <v>0</v>
      </c>
    </row>
    <row r="9" spans="1:9" s="4" customFormat="1" ht="18.75" customHeight="1">
      <c r="A9" s="144" t="s">
        <v>57</v>
      </c>
      <c r="B9" s="142"/>
      <c r="C9" s="89"/>
      <c r="D9" s="64"/>
      <c r="E9" s="33"/>
      <c r="F9" s="89"/>
      <c r="G9" s="64"/>
      <c r="H9" s="34"/>
      <c r="I9" s="111">
        <f aca="true" t="shared" si="0" ref="I9:I15">SUM((B9/3)*((C9+D9+E9+F9+G9+H9)/18))</f>
        <v>0</v>
      </c>
    </row>
    <row r="10" spans="1:9" s="4" customFormat="1" ht="27.75" customHeight="1">
      <c r="A10" s="144" t="s">
        <v>58</v>
      </c>
      <c r="B10" s="142"/>
      <c r="C10" s="89"/>
      <c r="D10" s="64"/>
      <c r="E10" s="33"/>
      <c r="F10" s="89"/>
      <c r="G10" s="64"/>
      <c r="H10" s="34"/>
      <c r="I10" s="111">
        <f t="shared" si="0"/>
        <v>0</v>
      </c>
    </row>
    <row r="11" spans="1:9" s="4" customFormat="1" ht="43.5" customHeight="1">
      <c r="A11" s="144" t="s">
        <v>104</v>
      </c>
      <c r="B11" s="142"/>
      <c r="C11" s="89"/>
      <c r="D11" s="64"/>
      <c r="E11" s="33"/>
      <c r="F11" s="89"/>
      <c r="G11" s="64"/>
      <c r="H11" s="34"/>
      <c r="I11" s="111">
        <f t="shared" si="0"/>
        <v>0</v>
      </c>
    </row>
    <row r="12" spans="1:9" s="4" customFormat="1" ht="24.75" customHeight="1">
      <c r="A12" s="153" t="s">
        <v>62</v>
      </c>
      <c r="B12" s="180"/>
      <c r="C12" s="155"/>
      <c r="D12" s="156"/>
      <c r="E12" s="154"/>
      <c r="F12" s="155"/>
      <c r="G12" s="156"/>
      <c r="H12" s="157"/>
      <c r="I12" s="173"/>
    </row>
    <row r="13" spans="1:9" s="4" customFormat="1" ht="24.75" customHeight="1">
      <c r="A13" s="51" t="s">
        <v>113</v>
      </c>
      <c r="B13" s="33"/>
      <c r="C13" s="89"/>
      <c r="D13" s="64"/>
      <c r="E13" s="33"/>
      <c r="F13" s="89"/>
      <c r="G13" s="64"/>
      <c r="H13" s="34"/>
      <c r="I13" s="111">
        <f t="shared" si="0"/>
        <v>0</v>
      </c>
    </row>
    <row r="14" spans="1:9" s="4" customFormat="1" ht="24.75" customHeight="1">
      <c r="A14" s="51" t="s">
        <v>63</v>
      </c>
      <c r="B14" s="33"/>
      <c r="C14" s="89"/>
      <c r="D14" s="64"/>
      <c r="E14" s="33"/>
      <c r="F14" s="89"/>
      <c r="G14" s="64"/>
      <c r="H14" s="34"/>
      <c r="I14" s="111">
        <f t="shared" si="0"/>
        <v>0</v>
      </c>
    </row>
    <row r="15" spans="1:9" s="4" customFormat="1" ht="24.75" customHeight="1">
      <c r="A15" s="51" t="s">
        <v>64</v>
      </c>
      <c r="B15" s="33"/>
      <c r="C15" s="89"/>
      <c r="D15" s="64"/>
      <c r="E15" s="33"/>
      <c r="F15" s="89"/>
      <c r="G15" s="64"/>
      <c r="H15" s="34"/>
      <c r="I15" s="111">
        <f t="shared" si="0"/>
        <v>0</v>
      </c>
    </row>
    <row r="16" spans="1:9" s="4" customFormat="1" ht="24.75" customHeight="1">
      <c r="A16" s="51"/>
      <c r="B16" s="33"/>
      <c r="C16" s="89"/>
      <c r="D16" s="64"/>
      <c r="E16" s="33"/>
      <c r="F16" s="89"/>
      <c r="G16" s="64"/>
      <c r="H16" s="34"/>
      <c r="I16" s="111"/>
    </row>
    <row r="17" spans="1:9" s="4" customFormat="1" ht="24.75" customHeight="1" thickBot="1">
      <c r="A17" s="51"/>
      <c r="B17" s="33"/>
      <c r="C17" s="89"/>
      <c r="D17" s="64"/>
      <c r="E17" s="33"/>
      <c r="F17" s="89"/>
      <c r="G17" s="64"/>
      <c r="H17" s="62"/>
      <c r="I17" s="112"/>
    </row>
    <row r="18" spans="1:9" s="5" customFormat="1" ht="30.75" customHeight="1" thickBot="1">
      <c r="A18" s="57" t="s">
        <v>7</v>
      </c>
      <c r="B18" s="90">
        <f>SUM(B8:B17)/7</f>
        <v>0</v>
      </c>
      <c r="C18" s="90">
        <f aca="true" t="shared" si="1" ref="C18:H18">SUM(C8:C17)/7</f>
        <v>0</v>
      </c>
      <c r="D18" s="90">
        <f t="shared" si="1"/>
        <v>0</v>
      </c>
      <c r="E18" s="90">
        <f t="shared" si="1"/>
        <v>0</v>
      </c>
      <c r="F18" s="90">
        <f t="shared" si="1"/>
        <v>0</v>
      </c>
      <c r="G18" s="90">
        <f t="shared" si="1"/>
        <v>0</v>
      </c>
      <c r="H18" s="90">
        <f t="shared" si="1"/>
        <v>0</v>
      </c>
      <c r="I18" s="78">
        <f>SUM(C21)</f>
        <v>0</v>
      </c>
    </row>
    <row r="19" spans="1:9" s="7" customFormat="1" ht="14.25" customHeight="1">
      <c r="A19" s="47" t="s">
        <v>22</v>
      </c>
      <c r="F19" s="24"/>
      <c r="G19" s="24"/>
      <c r="H19" s="25"/>
      <c r="I19" s="24"/>
    </row>
    <row r="20" spans="1:9" s="9" customFormat="1" ht="16.5" customHeight="1">
      <c r="A20" s="103">
        <f>SUM(B8:B17)</f>
        <v>0</v>
      </c>
      <c r="B20" s="21"/>
      <c r="C20" s="82" t="s">
        <v>18</v>
      </c>
      <c r="D20" s="83"/>
      <c r="E20" s="84"/>
      <c r="F20" s="53"/>
      <c r="G20" s="53"/>
      <c r="H20" s="53"/>
      <c r="I20" s="11"/>
    </row>
    <row r="21" spans="1:9" s="10" customFormat="1" ht="16.5" customHeight="1">
      <c r="A21" s="103">
        <f>SUM(C8:H17)</f>
        <v>0</v>
      </c>
      <c r="B21" s="21"/>
      <c r="C21" s="85">
        <f>SUM(D21*E21)</f>
        <v>0</v>
      </c>
      <c r="D21" s="86">
        <f>SUM(B8:B17)/21</f>
        <v>0</v>
      </c>
      <c r="E21" s="87">
        <f>SUM(C8:H17)/126</f>
        <v>0</v>
      </c>
      <c r="G21" s="102"/>
      <c r="I21" s="11"/>
    </row>
    <row r="22" spans="1:9" s="7" customFormat="1" ht="16.5" customHeight="1">
      <c r="A22" s="132"/>
      <c r="B22" s="22"/>
      <c r="F22" s="56"/>
      <c r="G22" s="102"/>
      <c r="H22" s="56"/>
      <c r="I22" s="11"/>
    </row>
    <row r="23" spans="1:9" s="46" customFormat="1" ht="12.75" customHeight="1">
      <c r="A23" s="133"/>
      <c r="B23" s="45"/>
      <c r="C23" s="15"/>
      <c r="D23" s="12"/>
      <c r="E23" s="12"/>
      <c r="I23" s="27"/>
    </row>
    <row r="24" spans="1:9" s="7" customFormat="1" ht="16.5" customHeight="1">
      <c r="A24" s="11"/>
      <c r="B24" s="45"/>
      <c r="C24" s="15"/>
      <c r="D24" s="12"/>
      <c r="E24" s="12"/>
      <c r="I24" s="11"/>
    </row>
  </sheetData>
  <sheetProtection/>
  <mergeCells count="2">
    <mergeCell ref="A2:I2"/>
    <mergeCell ref="A3:I3"/>
  </mergeCells>
  <dataValidations count="1">
    <dataValidation type="whole" showInputMessage="1" showErrorMessage="1" errorTitle="Out of Range" error="Value must be between 3 - 0&#10;" sqref="B8:H17">
      <formula1>0</formula1>
      <formula2>3</formula2>
    </dataValidation>
  </dataValidations>
  <printOptions/>
  <pageMargins left="0.5" right="0" top="0" bottom="0" header="0" footer="0"/>
  <pageSetup horizontalDpi="300" verticalDpi="300" orientation="landscape" r:id="rId1"/>
  <headerFooter alignWithMargins="0">
    <oddFooter>&amp;C3&amp;R&amp;"Arial,Italic"&amp;8MSRMC 2011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B8" sqref="B8:H22"/>
    </sheetView>
  </sheetViews>
  <sheetFormatPr defaultColWidth="9.140625" defaultRowHeight="12.75"/>
  <cols>
    <col min="1" max="1" width="19.00390625" style="1" customWidth="1"/>
    <col min="2" max="2" width="14.00390625" style="1" customWidth="1"/>
    <col min="3" max="3" width="11.7109375" style="1" customWidth="1"/>
    <col min="4" max="4" width="13.57421875" style="1" customWidth="1"/>
    <col min="5" max="5" width="13.00390625" style="1" customWidth="1"/>
    <col min="6" max="7" width="12.28125" style="1" customWidth="1"/>
    <col min="8" max="8" width="13.57421875" style="1" customWidth="1"/>
    <col min="9" max="9" width="17.140625" style="1" customWidth="1"/>
    <col min="10" max="16384" width="9.140625" style="1" customWidth="1"/>
  </cols>
  <sheetData>
    <row r="2" spans="1:9" ht="18" customHeight="1">
      <c r="A2" s="206" t="s">
        <v>125</v>
      </c>
      <c r="B2" s="206"/>
      <c r="C2" s="206"/>
      <c r="D2" s="206"/>
      <c r="E2" s="206"/>
      <c r="F2" s="206"/>
      <c r="G2" s="206"/>
      <c r="H2" s="206"/>
      <c r="I2" s="206"/>
    </row>
    <row r="3" spans="1:9" ht="34.5" customHeight="1" thickBot="1">
      <c r="A3" s="208" t="s">
        <v>65</v>
      </c>
      <c r="B3" s="208"/>
      <c r="C3" s="208"/>
      <c r="D3" s="208"/>
      <c r="E3" s="208"/>
      <c r="F3" s="208"/>
      <c r="G3" s="208"/>
      <c r="H3" s="208"/>
      <c r="I3" s="208"/>
    </row>
    <row r="4" spans="1:9" ht="17.25" customHeight="1" thickBot="1">
      <c r="A4" s="104"/>
      <c r="B4" s="105"/>
      <c r="C4" s="106" t="s">
        <v>13</v>
      </c>
      <c r="D4" s="107"/>
      <c r="E4" s="108"/>
      <c r="F4" s="107"/>
      <c r="G4" s="107"/>
      <c r="H4" s="108"/>
      <c r="I4" s="109"/>
    </row>
    <row r="5" spans="1:9" s="14" customFormat="1" ht="24" customHeight="1" thickBot="1">
      <c r="A5" s="20" t="s">
        <v>0</v>
      </c>
      <c r="B5" s="145" t="s">
        <v>1</v>
      </c>
      <c r="C5" s="67" t="s">
        <v>3</v>
      </c>
      <c r="D5" s="68" t="s">
        <v>2</v>
      </c>
      <c r="E5" s="91" t="s">
        <v>4</v>
      </c>
      <c r="F5" s="151" t="s">
        <v>5</v>
      </c>
      <c r="G5" s="148" t="s">
        <v>14</v>
      </c>
      <c r="H5" s="149" t="s">
        <v>15</v>
      </c>
      <c r="I5" s="41" t="s">
        <v>6</v>
      </c>
    </row>
    <row r="6" spans="1:9" s="3" customFormat="1" ht="101.25" customHeight="1" thickBot="1">
      <c r="A6" s="2"/>
      <c r="B6" s="36" t="s">
        <v>91</v>
      </c>
      <c r="C6" s="70" t="s">
        <v>92</v>
      </c>
      <c r="D6" s="71" t="s">
        <v>93</v>
      </c>
      <c r="E6" s="92" t="s">
        <v>108</v>
      </c>
      <c r="F6" s="66" t="s">
        <v>94</v>
      </c>
      <c r="G6" s="74" t="s">
        <v>95</v>
      </c>
      <c r="H6" s="76" t="s">
        <v>96</v>
      </c>
      <c r="I6" s="42" t="s">
        <v>8</v>
      </c>
    </row>
    <row r="7" spans="1:9" s="16" customFormat="1" ht="40.5" customHeight="1" thickBot="1">
      <c r="A7" s="13" t="s">
        <v>11</v>
      </c>
      <c r="B7" s="72" t="s">
        <v>41</v>
      </c>
      <c r="C7" s="50" t="s">
        <v>42</v>
      </c>
      <c r="D7" s="61" t="s">
        <v>40</v>
      </c>
      <c r="E7" s="60" t="s">
        <v>43</v>
      </c>
      <c r="F7" s="79" t="s">
        <v>44</v>
      </c>
      <c r="G7" s="80" t="s">
        <v>45</v>
      </c>
      <c r="H7" s="81" t="s">
        <v>46</v>
      </c>
      <c r="I7" s="77" t="s">
        <v>16</v>
      </c>
    </row>
    <row r="8" spans="1:9" s="4" customFormat="1" ht="13.5" thickBot="1">
      <c r="A8" s="177" t="s">
        <v>38</v>
      </c>
      <c r="B8" s="30"/>
      <c r="C8" s="88"/>
      <c r="D8" s="63"/>
      <c r="E8" s="30"/>
      <c r="F8" s="88"/>
      <c r="G8" s="63"/>
      <c r="H8" s="31"/>
      <c r="I8" s="110"/>
    </row>
    <row r="9" spans="1:9" s="4" customFormat="1" ht="13.5" thickBot="1">
      <c r="A9" s="29" t="s">
        <v>31</v>
      </c>
      <c r="B9" s="38"/>
      <c r="C9" s="38"/>
      <c r="D9" s="35"/>
      <c r="E9" s="40"/>
      <c r="F9" s="35"/>
      <c r="G9" s="64"/>
      <c r="H9" s="34"/>
      <c r="I9" s="110">
        <f>SUM((B9/3)*((C9+D9+E9+F9+G9+H9)/18))</f>
        <v>0</v>
      </c>
    </row>
    <row r="10" spans="1:9" s="4" customFormat="1" ht="13.5" thickBot="1">
      <c r="A10" s="29" t="s">
        <v>32</v>
      </c>
      <c r="B10" s="38"/>
      <c r="C10" s="38"/>
      <c r="D10" s="35"/>
      <c r="E10" s="40"/>
      <c r="F10" s="35"/>
      <c r="G10" s="64"/>
      <c r="H10" s="34"/>
      <c r="I10" s="110">
        <f>SUM((B10/3)*((C10+D10+E10+F10+G10+H10)/18))</f>
        <v>0</v>
      </c>
    </row>
    <row r="11" spans="1:9" s="4" customFormat="1" ht="13.5" thickBot="1">
      <c r="A11" s="29" t="s">
        <v>33</v>
      </c>
      <c r="B11" s="38"/>
      <c r="C11" s="38"/>
      <c r="D11" s="35"/>
      <c r="E11" s="40"/>
      <c r="F11" s="35"/>
      <c r="G11" s="64"/>
      <c r="H11" s="34"/>
      <c r="I11" s="174">
        <f>SUM((B11/3)*((C11+D11+E11+F11+G11+H11)/18))</f>
        <v>0</v>
      </c>
    </row>
    <row r="12" spans="1:9" s="4" customFormat="1" ht="24.75" thickBot="1">
      <c r="A12" s="176" t="s">
        <v>66</v>
      </c>
      <c r="B12" s="163"/>
      <c r="C12" s="164"/>
      <c r="D12" s="165"/>
      <c r="E12" s="163"/>
      <c r="F12" s="164"/>
      <c r="G12" s="165"/>
      <c r="H12" s="166"/>
      <c r="I12" s="175"/>
    </row>
    <row r="13" spans="1:9" s="4" customFormat="1" ht="13.5" thickBot="1">
      <c r="A13" s="29" t="s">
        <v>29</v>
      </c>
      <c r="B13" s="38"/>
      <c r="C13" s="38"/>
      <c r="D13" s="35"/>
      <c r="E13" s="40"/>
      <c r="F13" s="35"/>
      <c r="G13" s="64"/>
      <c r="H13" s="34"/>
      <c r="I13" s="167">
        <f aca="true" t="shared" si="0" ref="I13:I19">SUM((B13/3)*((C13+D13+E13+F13+G13+H13)/18))</f>
        <v>0</v>
      </c>
    </row>
    <row r="14" spans="1:9" s="4" customFormat="1" ht="13.5" thickBot="1">
      <c r="A14" s="29" t="s">
        <v>30</v>
      </c>
      <c r="B14" s="38"/>
      <c r="C14" s="38"/>
      <c r="D14" s="35"/>
      <c r="E14" s="40"/>
      <c r="F14" s="35"/>
      <c r="G14" s="64"/>
      <c r="H14" s="34"/>
      <c r="I14" s="110">
        <f t="shared" si="0"/>
        <v>0</v>
      </c>
    </row>
    <row r="15" spans="1:9" s="4" customFormat="1" ht="13.5" thickBot="1">
      <c r="A15" s="29" t="s">
        <v>34</v>
      </c>
      <c r="B15" s="38"/>
      <c r="C15" s="38"/>
      <c r="D15" s="35"/>
      <c r="E15" s="40"/>
      <c r="F15" s="35"/>
      <c r="G15" s="64"/>
      <c r="H15" s="34"/>
      <c r="I15" s="110">
        <f t="shared" si="0"/>
        <v>0</v>
      </c>
    </row>
    <row r="16" spans="1:9" s="4" customFormat="1" ht="13.5" thickBot="1">
      <c r="A16" s="29" t="s">
        <v>35</v>
      </c>
      <c r="B16" s="38"/>
      <c r="C16" s="38"/>
      <c r="D16" s="35"/>
      <c r="E16" s="40"/>
      <c r="F16" s="35"/>
      <c r="G16" s="64"/>
      <c r="H16" s="34"/>
      <c r="I16" s="110">
        <f t="shared" si="0"/>
        <v>0</v>
      </c>
    </row>
    <row r="17" spans="1:9" s="4" customFormat="1" ht="13.5" thickBot="1">
      <c r="A17" s="29" t="s">
        <v>36</v>
      </c>
      <c r="B17" s="38"/>
      <c r="C17" s="38"/>
      <c r="D17" s="35"/>
      <c r="E17" s="40"/>
      <c r="F17" s="35"/>
      <c r="G17" s="64"/>
      <c r="H17" s="34"/>
      <c r="I17" s="110">
        <f t="shared" si="0"/>
        <v>0</v>
      </c>
    </row>
    <row r="18" spans="1:9" s="4" customFormat="1" ht="13.5" thickBot="1">
      <c r="A18" s="29" t="s">
        <v>37</v>
      </c>
      <c r="B18" s="38"/>
      <c r="C18" s="38"/>
      <c r="D18" s="35"/>
      <c r="E18" s="40"/>
      <c r="F18" s="35"/>
      <c r="G18" s="64"/>
      <c r="H18" s="34"/>
      <c r="I18" s="110">
        <f t="shared" si="0"/>
        <v>0</v>
      </c>
    </row>
    <row r="19" spans="1:9" s="4" customFormat="1" ht="13.5" thickBot="1">
      <c r="A19" s="29" t="s">
        <v>106</v>
      </c>
      <c r="B19" s="38"/>
      <c r="C19" s="38"/>
      <c r="D19" s="35"/>
      <c r="E19" s="40"/>
      <c r="F19" s="35"/>
      <c r="G19" s="64"/>
      <c r="H19" s="34"/>
      <c r="I19" s="174">
        <f t="shared" si="0"/>
        <v>0</v>
      </c>
    </row>
    <row r="20" spans="1:9" s="4" customFormat="1" ht="13.5" thickBot="1">
      <c r="A20" s="51" t="s">
        <v>39</v>
      </c>
      <c r="B20" s="33"/>
      <c r="C20" s="89"/>
      <c r="D20" s="64"/>
      <c r="E20" s="33"/>
      <c r="F20" s="89"/>
      <c r="G20" s="64"/>
      <c r="H20" s="34"/>
      <c r="I20" s="174">
        <f>SUM((B20/3)*((C20+D20+E20+F20+G20+H20)/18))</f>
        <v>0</v>
      </c>
    </row>
    <row r="21" spans="1:9" s="4" customFormat="1" ht="36.75" thickBot="1">
      <c r="A21" s="51" t="s">
        <v>67</v>
      </c>
      <c r="B21" s="48"/>
      <c r="C21" s="99"/>
      <c r="D21" s="96"/>
      <c r="E21" s="48"/>
      <c r="F21" s="99"/>
      <c r="G21" s="96"/>
      <c r="H21" s="49"/>
      <c r="I21" s="174">
        <f>SUM((B21/3)*((C21+D21+E21+F21+G21+H21)/18))</f>
        <v>0</v>
      </c>
    </row>
    <row r="22" spans="1:9" s="4" customFormat="1" ht="13.5" thickBot="1">
      <c r="A22" s="113" t="s">
        <v>97</v>
      </c>
      <c r="B22" s="48"/>
      <c r="C22" s="99"/>
      <c r="D22" s="96"/>
      <c r="E22" s="48"/>
      <c r="F22" s="99"/>
      <c r="G22" s="96"/>
      <c r="H22" s="49"/>
      <c r="I22" s="178">
        <f>SUM((B22/3)*((C22+D22+E22+F22+G22+H22)/18))</f>
        <v>0</v>
      </c>
    </row>
    <row r="23" spans="1:9" s="4" customFormat="1" ht="13.5" thickBot="1">
      <c r="A23" s="57" t="s">
        <v>7</v>
      </c>
      <c r="B23" s="100">
        <f aca="true" t="shared" si="1" ref="B23:H23">SUM(B8:B22)/13</f>
        <v>0</v>
      </c>
      <c r="C23" s="100">
        <f t="shared" si="1"/>
        <v>0</v>
      </c>
      <c r="D23" s="100">
        <f t="shared" si="1"/>
        <v>0</v>
      </c>
      <c r="E23" s="100">
        <f t="shared" si="1"/>
        <v>0</v>
      </c>
      <c r="F23" s="100">
        <f t="shared" si="1"/>
        <v>0</v>
      </c>
      <c r="G23" s="100">
        <f t="shared" si="1"/>
        <v>0</v>
      </c>
      <c r="H23" s="100">
        <f t="shared" si="1"/>
        <v>0</v>
      </c>
      <c r="I23" s="78">
        <f>SUM(C27)</f>
        <v>0</v>
      </c>
    </row>
    <row r="24" spans="1:9" s="4" customFormat="1" ht="12.75">
      <c r="A24" s="11"/>
      <c r="B24" s="21"/>
      <c r="C24" s="8"/>
      <c r="D24" s="26"/>
      <c r="E24" s="26"/>
      <c r="F24" s="9"/>
      <c r="G24" s="9"/>
      <c r="H24" s="9"/>
      <c r="I24" s="11"/>
    </row>
    <row r="25" spans="1:9" s="4" customFormat="1" ht="12.75">
      <c r="A25" s="47" t="s">
        <v>22</v>
      </c>
      <c r="B25" s="7"/>
      <c r="C25" s="7"/>
      <c r="D25" s="7"/>
      <c r="E25" s="7"/>
      <c r="F25" s="24"/>
      <c r="G25" s="24"/>
      <c r="H25" s="25"/>
      <c r="I25" s="24"/>
    </row>
    <row r="26" spans="1:9" s="4" customFormat="1" ht="12.75">
      <c r="A26" s="103">
        <f>SUM(B8:B22)</f>
        <v>0</v>
      </c>
      <c r="B26" s="21"/>
      <c r="C26" s="82" t="s">
        <v>18</v>
      </c>
      <c r="D26" s="83"/>
      <c r="E26" s="84"/>
      <c r="F26" s="1"/>
      <c r="G26" s="1"/>
      <c r="H26" s="1"/>
      <c r="I26" s="1"/>
    </row>
    <row r="27" spans="1:9" s="4" customFormat="1" ht="12.75">
      <c r="A27" s="103">
        <f>SUM(C8:H22)</f>
        <v>0</v>
      </c>
      <c r="B27" s="21"/>
      <c r="C27" s="85">
        <f>SUM(D27*E27)</f>
        <v>0</v>
      </c>
      <c r="D27" s="86">
        <f>SUM(B8:B22)/39</f>
        <v>0</v>
      </c>
      <c r="E27" s="87">
        <f>SUM(C8:H22)/234</f>
        <v>0</v>
      </c>
      <c r="F27" s="1"/>
      <c r="G27" s="101"/>
      <c r="H27" s="1"/>
      <c r="I27" s="1"/>
    </row>
    <row r="28" spans="1:9" s="4" customFormat="1" ht="15">
      <c r="A28" s="132"/>
      <c r="B28" s="22"/>
      <c r="C28" s="7"/>
      <c r="D28" s="52"/>
      <c r="E28" s="52"/>
      <c r="F28" s="1"/>
      <c r="G28" s="1"/>
      <c r="H28" s="1"/>
      <c r="I28" s="1"/>
    </row>
    <row r="29" spans="1:9" s="4" customFormat="1" ht="12.75">
      <c r="A29" s="133"/>
      <c r="B29" s="1"/>
      <c r="C29" s="1"/>
      <c r="D29" s="1"/>
      <c r="E29" s="1"/>
      <c r="F29" s="1"/>
      <c r="G29" s="1"/>
      <c r="H29" s="1"/>
      <c r="I29" s="1"/>
    </row>
    <row r="30" spans="1:9" s="5" customFormat="1" ht="21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9" customFormat="1" ht="12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0" s="7" customFormat="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46" customFormat="1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7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40.5" customHeight="1"/>
    <row r="36" ht="24" customHeight="1"/>
    <row r="40" ht="18.75" customHeight="1"/>
    <row r="41" ht="15.75" customHeight="1"/>
    <row r="42" ht="15" customHeight="1"/>
    <row r="43" ht="15" customHeight="1"/>
    <row r="44" ht="15" customHeight="1"/>
  </sheetData>
  <sheetProtection/>
  <mergeCells count="2">
    <mergeCell ref="A2:I2"/>
    <mergeCell ref="A3:I3"/>
  </mergeCells>
  <dataValidations count="2">
    <dataValidation type="whole" showInputMessage="1" showErrorMessage="1" errorTitle="Out of Range" error="Value must be between 0 - 3&#10;" sqref="B20:H22 B12:H12 B8:H8">
      <formula1>0</formula1>
      <formula2>3</formula2>
    </dataValidation>
    <dataValidation type="whole" showErrorMessage="1" prompt="&#10;" errorTitle="Out of Range" error="Value must be between 0 - 3&#10;" sqref="B9:H11 B13:H19">
      <formula1>0</formula1>
      <formula2>3</formula2>
    </dataValidation>
  </dataValidations>
  <printOptions/>
  <pageMargins left="0.5" right="0" top="0" bottom="0" header="0" footer="0"/>
  <pageSetup horizontalDpi="300" verticalDpi="300" orientation="landscape" r:id="rId1"/>
  <headerFooter alignWithMargins="0">
    <oddFooter>&amp;C4&amp;R&amp;"Arial,Italic"&amp;8MSRMCl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2">
      <selection activeCell="A37" sqref="A37:G37"/>
    </sheetView>
  </sheetViews>
  <sheetFormatPr defaultColWidth="9.140625" defaultRowHeight="12.75"/>
  <cols>
    <col min="1" max="1" width="29.7109375" style="115" customWidth="1"/>
    <col min="2" max="5" width="10.7109375" style="115" customWidth="1"/>
    <col min="6" max="6" width="12.28125" style="115" customWidth="1"/>
    <col min="7" max="7" width="8.8515625" style="115" customWidth="1"/>
    <col min="8" max="16384" width="9.140625" style="115" customWidth="1"/>
  </cols>
  <sheetData>
    <row r="1" spans="1:7" ht="18.75" customHeight="1">
      <c r="A1" s="114" t="s">
        <v>126</v>
      </c>
      <c r="B1" s="114"/>
      <c r="C1" s="114"/>
      <c r="D1" s="114"/>
      <c r="E1" s="114"/>
      <c r="F1" s="114"/>
      <c r="G1" s="114"/>
    </row>
    <row r="2" spans="1:8" s="121" customFormat="1" ht="96" customHeight="1">
      <c r="A2" s="116"/>
      <c r="B2" s="117" t="s">
        <v>47</v>
      </c>
      <c r="C2" s="117" t="s">
        <v>48</v>
      </c>
      <c r="D2" s="117" t="s">
        <v>49</v>
      </c>
      <c r="E2" s="117" t="s">
        <v>117</v>
      </c>
      <c r="F2" s="118" t="s">
        <v>26</v>
      </c>
      <c r="G2" s="119"/>
      <c r="H2" s="120"/>
    </row>
    <row r="3" spans="1:8" ht="15.75" customHeight="1">
      <c r="A3" s="6" t="s">
        <v>23</v>
      </c>
      <c r="B3" s="122">
        <f>'Infection Hazards'!D28</f>
        <v>0</v>
      </c>
      <c r="C3" s="123">
        <f>'Procedural Hazards'!D28</f>
        <v>0</v>
      </c>
      <c r="D3" s="122">
        <f>Compliance!D21</f>
        <v>0</v>
      </c>
      <c r="E3" s="123">
        <f>Exposures!D27</f>
        <v>0</v>
      </c>
      <c r="F3" s="124">
        <f>('Infection Hazards'!A27+'Procedural Hazards'!A27+Compliance!A20+Exposures!A26)/162</f>
        <v>0</v>
      </c>
      <c r="G3" s="125"/>
      <c r="H3" s="125"/>
    </row>
    <row r="4" spans="1:8" ht="16.5" customHeight="1">
      <c r="A4" s="6" t="s">
        <v>24</v>
      </c>
      <c r="B4" s="122">
        <f>'Infection Hazards'!E28</f>
        <v>0</v>
      </c>
      <c r="C4" s="123">
        <f>'Procedural Hazards'!E28</f>
        <v>0</v>
      </c>
      <c r="D4" s="122">
        <f>Compliance!E21</f>
        <v>0</v>
      </c>
      <c r="E4" s="123">
        <f>Exposures!E27</f>
        <v>0</v>
      </c>
      <c r="F4" s="124">
        <f>('Infection Hazards'!A28+'Procedural Hazards'!A28+Compliance!A21+Exposures!A27)/972</f>
        <v>0</v>
      </c>
      <c r="H4" s="125"/>
    </row>
    <row r="5" spans="1:6" ht="6" customHeight="1">
      <c r="A5" s="6"/>
      <c r="B5" s="123"/>
      <c r="C5" s="123"/>
      <c r="D5" s="123"/>
      <c r="E5" s="123"/>
      <c r="F5" s="124"/>
    </row>
    <row r="6" spans="1:7" ht="15.75" customHeight="1">
      <c r="A6" s="126" t="s">
        <v>25</v>
      </c>
      <c r="B6" s="127">
        <f>'Infection Hazards'!C28</f>
        <v>0</v>
      </c>
      <c r="C6" s="127">
        <f>'Procedural Hazards'!C28</f>
        <v>0</v>
      </c>
      <c r="D6" s="127">
        <f>Compliance!C21</f>
        <v>0</v>
      </c>
      <c r="E6" s="127">
        <f>Exposures!C27</f>
        <v>0</v>
      </c>
      <c r="F6" s="128">
        <f>SUM(F3*F4)</f>
        <v>0</v>
      </c>
      <c r="G6" s="125"/>
    </row>
    <row r="7" ht="12.75">
      <c r="A7" s="129"/>
    </row>
    <row r="33" ht="13.5" thickBot="1"/>
    <row r="34" spans="1:7" ht="12.75">
      <c r="A34" s="158"/>
      <c r="B34" s="158"/>
      <c r="C34" s="158"/>
      <c r="D34" s="158"/>
      <c r="E34" s="158"/>
      <c r="F34" s="158"/>
      <c r="G34" s="158"/>
    </row>
    <row r="35" spans="1:7" ht="25.5" customHeight="1">
      <c r="A35" s="184" t="s">
        <v>98</v>
      </c>
      <c r="B35" s="212" t="s">
        <v>114</v>
      </c>
      <c r="C35" s="213"/>
      <c r="D35" s="213"/>
      <c r="E35" s="213"/>
      <c r="F35" s="213"/>
      <c r="G35" s="214"/>
    </row>
    <row r="36" spans="1:7" ht="27.75" customHeight="1">
      <c r="A36" s="209"/>
      <c r="B36" s="210"/>
      <c r="C36" s="210"/>
      <c r="D36" s="210"/>
      <c r="E36" s="210"/>
      <c r="F36" s="210"/>
      <c r="G36" s="211"/>
    </row>
    <row r="37" spans="1:7" ht="27.75" customHeight="1">
      <c r="A37" s="215"/>
      <c r="B37" s="216"/>
      <c r="C37" s="216"/>
      <c r="D37" s="216"/>
      <c r="E37" s="216"/>
      <c r="F37" s="216"/>
      <c r="G37" s="216"/>
    </row>
    <row r="38" spans="1:7" ht="24.75" customHeight="1">
      <c r="A38" s="215"/>
      <c r="B38" s="216"/>
      <c r="C38" s="216"/>
      <c r="D38" s="216"/>
      <c r="E38" s="216"/>
      <c r="F38" s="216"/>
      <c r="G38" s="216"/>
    </row>
    <row r="39" spans="1:7" ht="32.25" customHeight="1">
      <c r="A39" s="215"/>
      <c r="B39" s="216"/>
      <c r="C39" s="216"/>
      <c r="D39" s="216"/>
      <c r="E39" s="216"/>
      <c r="F39" s="216"/>
      <c r="G39" s="216"/>
    </row>
    <row r="40" spans="1:7" ht="12.75">
      <c r="A40" s="215"/>
      <c r="B40" s="215"/>
      <c r="C40" s="215"/>
      <c r="D40" s="215"/>
      <c r="E40" s="215"/>
      <c r="F40" s="215"/>
      <c r="G40" s="215"/>
    </row>
    <row r="46" spans="1:9" ht="12.75">
      <c r="A46" s="132"/>
      <c r="B46" s="130"/>
      <c r="C46" s="130"/>
      <c r="D46" s="130"/>
      <c r="E46" s="130"/>
      <c r="F46" s="130"/>
      <c r="G46" s="131"/>
      <c r="H46" s="131"/>
      <c r="I46" s="131"/>
    </row>
    <row r="47" spans="1:9" s="136" customFormat="1" ht="12.75">
      <c r="A47" s="133"/>
      <c r="B47" s="134"/>
      <c r="C47" s="134"/>
      <c r="D47" s="134"/>
      <c r="E47" s="134"/>
      <c r="F47" s="134"/>
      <c r="G47" s="135"/>
      <c r="H47" s="135"/>
      <c r="I47" s="135"/>
    </row>
    <row r="48" spans="1:9" ht="12.75">
      <c r="A48" s="130"/>
      <c r="B48" s="130"/>
      <c r="C48" s="130"/>
      <c r="D48" s="130"/>
      <c r="E48" s="130"/>
      <c r="F48" s="130"/>
      <c r="G48" s="131"/>
      <c r="H48" s="131"/>
      <c r="I48" s="131"/>
    </row>
    <row r="49" spans="1:9" ht="12.75">
      <c r="A49" s="130"/>
      <c r="B49" s="130"/>
      <c r="C49" s="130"/>
      <c r="D49" s="130"/>
      <c r="E49" s="130"/>
      <c r="F49" s="130"/>
      <c r="G49" s="131"/>
      <c r="H49" s="131"/>
      <c r="I49" s="131"/>
    </row>
  </sheetData>
  <sheetProtection/>
  <mergeCells count="6">
    <mergeCell ref="A36:G36"/>
    <mergeCell ref="B35:G35"/>
    <mergeCell ref="A37:G37"/>
    <mergeCell ref="A40:G40"/>
    <mergeCell ref="A38:G38"/>
    <mergeCell ref="A39:G39"/>
  </mergeCells>
  <printOptions/>
  <pageMargins left="0.5" right="0.25" top="0.5" bottom="0.5" header="0.5" footer="0.25"/>
  <pageSetup horizontalDpi="300" verticalDpi="300" orientation="portrait" r:id="rId2"/>
  <headerFooter alignWithMargins="0">
    <oddFooter>&amp;C5&amp;R&amp;"Arial,Italic"&amp;8MSRMC 2011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 Vulnerability Analysis</dc:title>
  <dc:subject/>
  <dc:creator>Jeff Fox</dc:creator>
  <cp:keywords/>
  <dc:description/>
  <cp:lastModifiedBy>Spink, Kimberly M</cp:lastModifiedBy>
  <cp:lastPrinted>2010-11-13T01:01:39Z</cp:lastPrinted>
  <dcterms:created xsi:type="dcterms:W3CDTF">2000-12-06T18:52:54Z</dcterms:created>
  <dcterms:modified xsi:type="dcterms:W3CDTF">2016-07-14T16:32:11Z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Frick, Anna</vt:lpwstr>
  </property>
  <property fmtid="{D5CDD505-2E9C-101B-9397-08002B2CF9AE}" pid="4" name="display_urn:schemas-microsoft-com:office:office#Auth">
    <vt:lpwstr>Frick, Anna</vt:lpwstr>
  </property>
  <property fmtid="{D5CDD505-2E9C-101B-9397-08002B2CF9AE}" pid="5" name="Ord">
    <vt:lpwstr>38900.0000000000</vt:lpwstr>
  </property>
</Properties>
</file>