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680" yWindow="32767" windowWidth="29040" windowHeight="17790" tabRatio="769" activeTab="2"/>
  </bookViews>
  <sheets>
    <sheet name="Certification" sheetId="1" r:id="rId1"/>
    <sheet name="Expenses" sheetId="2" r:id="rId2"/>
    <sheet name="RevenueStats" sheetId="3" r:id="rId3"/>
    <sheet name="Related Party" sheetId="4" r:id="rId4"/>
    <sheet name="Buildings" sheetId="5" r:id="rId5"/>
    <sheet name="Home Office" sheetId="6" r:id="rId6"/>
    <sheet name="Expenses to Revenues" sheetId="7" state="hidden" r:id="rId7"/>
  </sheets>
  <definedNames>
    <definedName name="\a">#REF!</definedName>
    <definedName name="\b">#REF!</definedName>
    <definedName name="\p">#REF!</definedName>
    <definedName name="ACTBILLED">#REF!</definedName>
    <definedName name="ACTCOSTPERVISIT">#REF!</definedName>
    <definedName name="ACTPAID">#REF!</definedName>
    <definedName name="ACTRATE1">#REF!</definedName>
    <definedName name="ACTRATE2">#REF!</definedName>
    <definedName name="ACTTOTALCOST">#REF!</definedName>
    <definedName name="ACTTOTALVISITS">#REF!</definedName>
    <definedName name="ACTVIS1">#REF!</definedName>
    <definedName name="ACTVIS2">#REF!</definedName>
    <definedName name="ADJCOST">#REF!</definedName>
    <definedName name="APPRATE">#REF!</definedName>
    <definedName name="APPRATE1">#REF!</definedName>
    <definedName name="APPRATE2">#REF!</definedName>
    <definedName name="BUDFYE">#REF!</definedName>
    <definedName name="BUDPER">#REF!</definedName>
    <definedName name="BUDYEAR">#REF!</definedName>
    <definedName name="COSTVS">#REF!</definedName>
    <definedName name="COVLET">#REF!</definedName>
    <definedName name="CURCOSTS">#REF!</definedName>
    <definedName name="CURINFLA">#REF!</definedName>
    <definedName name="CURRATE">#REF!</definedName>
    <definedName name="CURTOTVI">#REF!</definedName>
    <definedName name="CURVISIT">#REF!</definedName>
    <definedName name="DOCINFO">#REF!</definedName>
    <definedName name="FACADMIN">#REF!</definedName>
    <definedName name="FACADMTI">#REF!</definedName>
    <definedName name="FACCITY">#REF!</definedName>
    <definedName name="FACCONTA">#REF!</definedName>
    <definedName name="FACFYPERIOD">#REF!</definedName>
    <definedName name="FACNAME">#REF!</definedName>
    <definedName name="FACPROC">#REF!</definedName>
    <definedName name="facvisit">#REF!</definedName>
    <definedName name="FILENAME">#REF!</definedName>
    <definedName name="GRMVISIT">#REF!</definedName>
    <definedName name="INFLATION">#REF!</definedName>
    <definedName name="INFLATION_BEG">#REF!</definedName>
    <definedName name="INFLATION_END">#REF!</definedName>
    <definedName name="INFLPRYR">#REF!</definedName>
    <definedName name="LETTER">#REF!</definedName>
    <definedName name="LIMIT">#REF!</definedName>
    <definedName name="MEDVISIT">#REF!</definedName>
    <definedName name="PER1MAX">#REF!</definedName>
    <definedName name="PER1TIME">#REF!</definedName>
    <definedName name="PER2MAX">#REF!</definedName>
    <definedName name="PER2TIME">#REF!</definedName>
    <definedName name="PER2VISI">#REF!</definedName>
    <definedName name="PERIOD" localSheetId="1">'Expenses'!#REF!</definedName>
    <definedName name="PERIOD">#REF!</definedName>
    <definedName name="pharm">#REF!</definedName>
    <definedName name="pharm2">#REF!</definedName>
    <definedName name="PHARMACY">#REF!</definedName>
    <definedName name="_xlnm.Print_Area" localSheetId="4">'Buildings'!$A$1:$E$58</definedName>
    <definedName name="_xlnm.Print_Area" localSheetId="3">'Related Party'!$A$1:$G$55</definedName>
    <definedName name="PRNALL">#REF!</definedName>
    <definedName name="PRNAUDFM">#REF!</definedName>
    <definedName name="PRNAUDITL">#REF!</definedName>
    <definedName name="PRNBUDFM">#REF!</definedName>
    <definedName name="PRNBUDRP">#REF!</definedName>
    <definedName name="PRNCOVER">#REF!</definedName>
    <definedName name="PRNFORM">#REF!</definedName>
    <definedName name="PRNLETTE">#REF!</definedName>
    <definedName name="PRNYECFM">#REF!</definedName>
    <definedName name="PRNYECRP">#REF!</definedName>
    <definedName name="Prod">#REF!</definedName>
    <definedName name="REIMRAT2">#REF!</definedName>
    <definedName name="REVENUE">#REF!</definedName>
    <definedName name="TOTVISIT">#REF!</definedName>
    <definedName name="UPDATE">#REF!</definedName>
    <definedName name="YECADJ">#REF!</definedName>
    <definedName name="YECPERIO">#REF!</definedName>
    <definedName name="YECYEAR">#REF!</definedName>
  </definedNames>
  <calcPr fullCalcOnLoad="1"/>
</workbook>
</file>

<file path=xl/sharedStrings.xml><?xml version="1.0" encoding="utf-8"?>
<sst xmlns="http://schemas.openxmlformats.org/spreadsheetml/2006/main" count="404" uniqueCount="286">
  <si>
    <t>Line</t>
  </si>
  <si>
    <t>BY CRIMINAL, CIVIL AND ADMINISTRATIVE ACTION, FINE AND/OR IMPRISONMENT UNDER FEDERAL LAW.  FURTHERMORE,</t>
  </si>
  <si>
    <t>IF SERVICES IDENTIFIED IN THIS REPORT WERE PROVIDED OR PROCURED THROUGH THE PAYMENT DIRECTLY OR</t>
  </si>
  <si>
    <t>INDIRECTLY OF A KICKBACK OR WHERE OTHERWISE ILLEGAL, CRIMINAL, CIVIL AND ADMINISTRATIVE ACTION, FINES</t>
  </si>
  <si>
    <t>AND/OR IMPRISONMENT MAY RESULT.</t>
  </si>
  <si>
    <t>Total</t>
  </si>
  <si>
    <t>E.   Individual is director, officer, administrator or key person of facility and related organization;</t>
  </si>
  <si>
    <t>N/A</t>
  </si>
  <si>
    <t>Signature</t>
  </si>
  <si>
    <t xml:space="preserve">Date </t>
  </si>
  <si>
    <t>Medicaid</t>
  </si>
  <si>
    <t xml:space="preserve">Period Ending </t>
  </si>
  <si>
    <t>No</t>
  </si>
  <si>
    <t>Hours worked</t>
  </si>
  <si>
    <t>Lobbying</t>
  </si>
  <si>
    <t>Donations or contributions</t>
  </si>
  <si>
    <t>Entertainment</t>
  </si>
  <si>
    <t>Contingency funds</t>
  </si>
  <si>
    <t>Bad Debt/fines/penalties</t>
  </si>
  <si>
    <t>Grant Costs - all</t>
  </si>
  <si>
    <t xml:space="preserve">CERTIFICATION BY CHIEF EXECUTIVE OFFICER </t>
  </si>
  <si>
    <t>Period Ending:</t>
  </si>
  <si>
    <t>CERTIFICATION BY CHIEF EXECUTIVE OFFICER</t>
  </si>
  <si>
    <t xml:space="preserve">and that to the best of my </t>
  </si>
  <si>
    <t>knowledge and belief, it is a true, correct, and complete statement prepared from the books and records</t>
  </si>
  <si>
    <t>Expense</t>
  </si>
  <si>
    <t>Amount</t>
  </si>
  <si>
    <t>Provider Name:</t>
  </si>
  <si>
    <t>Report Period Ending:</t>
  </si>
  <si>
    <t>Number</t>
  </si>
  <si>
    <t xml:space="preserve">Number of </t>
  </si>
  <si>
    <t>Certified Beds</t>
  </si>
  <si>
    <t>Meals - Home Delivered (S5170)</t>
  </si>
  <si>
    <t>Personal Care Attendant:</t>
  </si>
  <si>
    <t>Other Revenue:</t>
  </si>
  <si>
    <t>RELATED PARTY WORKSHEET</t>
  </si>
  <si>
    <t>If  you marked 'Yes',  continue and complete remainder of this worksheet.</t>
  </si>
  <si>
    <t>If  you marked 'No',  you do not need to complete remainder of worksheet.</t>
  </si>
  <si>
    <t>Line Number</t>
  </si>
  <si>
    <t>Percent Ownership</t>
  </si>
  <si>
    <t>Symbol</t>
  </si>
  <si>
    <t>Symbols:</t>
  </si>
  <si>
    <t>Home and Community Based Waiver Services</t>
  </si>
  <si>
    <t>Care Coordination:</t>
  </si>
  <si>
    <t>PART I</t>
  </si>
  <si>
    <t>PART II</t>
  </si>
  <si>
    <t>Provider</t>
  </si>
  <si>
    <t>of the provider in accordance with the laws and regulations regarding the provision of health care services</t>
  </si>
  <si>
    <t>Chief Executive Officer</t>
  </si>
  <si>
    <t>STATEMENT OF EXPENSES FROM TRANSACTIONS WITH RELATED ORGANIZATIONS</t>
  </si>
  <si>
    <t xml:space="preserve">    Name of related party (person or organization)</t>
  </si>
  <si>
    <t>A.  Individual has financial interest (Owner, stockholder, partner, etc.) in either the related organization or the facility;</t>
  </si>
  <si>
    <t>C.   Director, officer, administrator or key person of facility or relative of such person has financial interest in related organization;</t>
  </si>
  <si>
    <t xml:space="preserve">and supplies furnished by organizations related to the facility by common ownership or control, and represent reasonable costs as required under </t>
  </si>
  <si>
    <t>B.  Financial interest exists between facility and corporation or other organization.</t>
  </si>
  <si>
    <t>D.   Director, officer, administrator or key person of related organization or relative of such person has financial interest in facility;</t>
  </si>
  <si>
    <t>F.   Other - explain</t>
  </si>
  <si>
    <t>Use the following symbols to indicate the interrelationship of the facility to related organizations:</t>
  </si>
  <si>
    <t>CERTIFICATION</t>
  </si>
  <si>
    <t xml:space="preserve">EXPENSES </t>
  </si>
  <si>
    <t>Revenue and Statistics Worksheet</t>
  </si>
  <si>
    <t>Physical Address</t>
  </si>
  <si>
    <t>Print Date</t>
  </si>
  <si>
    <t>Legal fees/costs - non allowable</t>
  </si>
  <si>
    <t>Advertising (Allowable only)</t>
  </si>
  <si>
    <t>Marketing/ public relations/advertising - non-allowable</t>
  </si>
  <si>
    <t>Non-covered</t>
  </si>
  <si>
    <t xml:space="preserve">All Other </t>
  </si>
  <si>
    <t>General Service Costs</t>
  </si>
  <si>
    <t>UNITS OF SERVICE</t>
  </si>
  <si>
    <t>BUILDINGS WORKSHEET</t>
  </si>
  <si>
    <t>This information will be used by the Department of Health and Social Services in  determining that the costs applicable to services, facilities,</t>
  </si>
  <si>
    <t>Are there expenses greater than $5,000 which are related to transactions with related organizations/parties?</t>
  </si>
  <si>
    <t>MISREPRESENTATION OR FALSIFICATION OF ANY INFORMATION CONTAINED IN THIS COST SURVEY MAY BE PUNISHABLE</t>
  </si>
  <si>
    <t xml:space="preserve">for the cost survey period ending </t>
  </si>
  <si>
    <t>I HEREBY CERTIFY that I have read the above statement and that I have examined the accompanying cost survey</t>
  </si>
  <si>
    <t xml:space="preserve">and that the services identified in this cost survey were provided in compliance with such laws and regulations. </t>
  </si>
  <si>
    <t xml:space="preserve">Alaska regulations. If the facility does not complete all of the requested information , the cost survey will be considered incomplete. </t>
  </si>
  <si>
    <t>Supported Living Habilitation  (T2017)</t>
  </si>
  <si>
    <t>Meals - Congregate (T2025)</t>
  </si>
  <si>
    <t>Cost Survey</t>
  </si>
  <si>
    <t>Building/s and Maintenance (single report option)</t>
  </si>
  <si>
    <t>Group Home Habilitation  (T2016, T2016 TG)</t>
  </si>
  <si>
    <t>In-home Habilitation  (T2017 U4)</t>
  </si>
  <si>
    <t>Other</t>
  </si>
  <si>
    <t>A = General (Administration)</t>
  </si>
  <si>
    <t>B = Waiver Service area</t>
  </si>
  <si>
    <t>Building Use Codes</t>
  </si>
  <si>
    <t xml:space="preserve">Building Use </t>
  </si>
  <si>
    <t>Code/s</t>
  </si>
  <si>
    <t>C = Non-Waiver or other operations</t>
  </si>
  <si>
    <t xml:space="preserve"> </t>
  </si>
  <si>
    <t>Your Agency's Name</t>
  </si>
  <si>
    <t>Your Agency's Phone #</t>
  </si>
  <si>
    <t>Your Agency's Email Address</t>
  </si>
  <si>
    <t>Your Name</t>
  </si>
  <si>
    <t>Provider Business Name:</t>
  </si>
  <si>
    <t>Your Agency's Address</t>
  </si>
  <si>
    <t>Your Agency's City, State, Zip Code</t>
  </si>
  <si>
    <t>(month, day, year)</t>
  </si>
  <si>
    <t>Expense Report</t>
  </si>
  <si>
    <t>(If Applicable)</t>
  </si>
  <si>
    <t>Paid By HCBS Procedure Code Listed</t>
  </si>
  <si>
    <t>Your Agency's Website</t>
  </si>
  <si>
    <t>Your Agency's Medicaid Provider ID(s)</t>
  </si>
  <si>
    <t xml:space="preserve"> REVENUE</t>
  </si>
  <si>
    <t>Group Home Habilitation (Per Diem - T2016 )</t>
  </si>
  <si>
    <t>In Home Habilitation (15 minute - T2017 U4)</t>
  </si>
  <si>
    <t>Meals - Congregate (Per Meal - T2025)</t>
  </si>
  <si>
    <t>Meals - Home Delivered (Per Meal - S5170)</t>
  </si>
  <si>
    <t>Respite - Family (15 minute - S5150 U2)</t>
  </si>
  <si>
    <t>Respite - Family (Per Day - S5151 U2)</t>
  </si>
  <si>
    <t>Respite (15 minute - S5150)</t>
  </si>
  <si>
    <t>Respite (Per Day - S5151)</t>
  </si>
  <si>
    <t>Supported Living Habilitation (15 minute - T2017 )</t>
  </si>
  <si>
    <t>Room and Board - Medicaid Clients</t>
  </si>
  <si>
    <t>Room and Board - Non-Medicaid Clients</t>
  </si>
  <si>
    <t>Rental - all other</t>
  </si>
  <si>
    <t>Adult Day Care (15 minute - S5100)</t>
  </si>
  <si>
    <t>Adult Day Care (Half day - S5101)</t>
  </si>
  <si>
    <t>Day Habilitation - Individual (15 minute - T2021)</t>
  </si>
  <si>
    <t>Family Home Habilitation - Adult (Per Day - S5140 )</t>
  </si>
  <si>
    <t>Family Home Habilitation - Child (Per Day - S5145 )</t>
  </si>
  <si>
    <t>Nursing care/case management (T1016 CG)</t>
  </si>
  <si>
    <t>Supported Employment - Individual (15 minute - T2019 )</t>
  </si>
  <si>
    <t>Trans. Attendant/Escort (Per Trip - T2001 SE)</t>
  </si>
  <si>
    <t>Agency Based  (15 minute - T1019)</t>
  </si>
  <si>
    <t>Consumer Directed (15 minute - T1019 U3)</t>
  </si>
  <si>
    <t>Intensive Active Treatment (H2011 CG)</t>
  </si>
  <si>
    <t>Pre-employment - Group (T2019 TT)</t>
  </si>
  <si>
    <t>Pre-employment - Individual (T2019 CG)</t>
  </si>
  <si>
    <t>Transportation Recipient - &gt;20 miles (Per Trip - T2003 TN)</t>
  </si>
  <si>
    <t>Transportation Recipient  up to 20 miles (Per Trip - T2003)</t>
  </si>
  <si>
    <t>Transportation Recipient - Paratransit (Per Trip - T2003 CG)</t>
  </si>
  <si>
    <t>Adult Day Care  (S5100, S5101)</t>
  </si>
  <si>
    <t>Pre-Employment (T2019 CG/TT)</t>
  </si>
  <si>
    <t>Supported Employment (T2019, T2019 HQ)</t>
  </si>
  <si>
    <t>Transportation - Trip (T2001 SE, T2003/TN/CG)</t>
  </si>
  <si>
    <t>Nursing care/case mgmt. - over 200 miles (T1016 TN)</t>
  </si>
  <si>
    <t>Nurse Care/Case Management (T1016 CG)</t>
  </si>
  <si>
    <t>Nurse Care/Case Mgmt. over 200 miles(T1016 TN)</t>
  </si>
  <si>
    <t>Group Home Acuity Add-on (Per Diem - T2016 TG)</t>
  </si>
  <si>
    <t>Administrative Information:</t>
  </si>
  <si>
    <t>Care Coordination Direct Care Costs</t>
  </si>
  <si>
    <t xml:space="preserve"> Waiver Service Direct Care Costs</t>
  </si>
  <si>
    <t>Residential Supported Living:</t>
  </si>
  <si>
    <t>Residential Support 5 beds or less (T2031 UR)</t>
  </si>
  <si>
    <t>Residential Support 17 or more beds  (T2031)</t>
  </si>
  <si>
    <t>Residential Support 6 to 16  beds  (T2031 US)</t>
  </si>
  <si>
    <t>Residential Support Acuity Add-on (T2031 TG)</t>
  </si>
  <si>
    <t>TOTAL (Tie to AFS and WTB)</t>
  </si>
  <si>
    <t>Total Expenses - Tie to AFS and WTB</t>
  </si>
  <si>
    <t>Address</t>
  </si>
  <si>
    <t>City, State, Zip</t>
  </si>
  <si>
    <t>Phone</t>
  </si>
  <si>
    <t>Email</t>
  </si>
  <si>
    <t>Website</t>
  </si>
  <si>
    <t>Provider ID</t>
  </si>
  <si>
    <t>Waiver Medicaid</t>
  </si>
  <si>
    <t>All other Revenue</t>
  </si>
  <si>
    <t>Non Waiver Medicaid, Private/Self Pay, General Relief, VA, or Other</t>
  </si>
  <si>
    <t>Service similar to Procedure Code listed. Non Waiver Medicaid, Private/Self Pay, General Relief, VA, or Other.</t>
  </si>
  <si>
    <t>Waiver + Other Medicaid + Non-Medicaid</t>
  </si>
  <si>
    <t xml:space="preserve">Waiver Medicaid </t>
  </si>
  <si>
    <t>Day Habilitation  (T2021, T2021 HQ)</t>
  </si>
  <si>
    <t>Wages</t>
  </si>
  <si>
    <t>Fringe Benefits</t>
  </si>
  <si>
    <t>Program Support</t>
  </si>
  <si>
    <t>Building/Maintenance</t>
  </si>
  <si>
    <t>Personnel costs - salary/wages</t>
  </si>
  <si>
    <t>Personnel costs - Fringe benefits</t>
  </si>
  <si>
    <t>Staff - Salary/wages</t>
  </si>
  <si>
    <t>Staff - Fringe benefits</t>
  </si>
  <si>
    <t>Total Home Office Expenses</t>
  </si>
  <si>
    <t>Percent of Home Office Expenses Allocated to Alaska</t>
  </si>
  <si>
    <t>Health Care Facilities</t>
  </si>
  <si>
    <t>State</t>
  </si>
  <si>
    <t>Buildings and Maintenance</t>
  </si>
  <si>
    <t>Insurance Premiums</t>
  </si>
  <si>
    <t>Taxes &amp; Licenses</t>
  </si>
  <si>
    <t>Salaries of Officers</t>
  </si>
  <si>
    <t>Salaries &amp; Wages of Others</t>
  </si>
  <si>
    <t>Payroll Taxes</t>
  </si>
  <si>
    <t>Employee Benefits</t>
  </si>
  <si>
    <t>Worker's Compensation</t>
  </si>
  <si>
    <t>Profit Sharing/ Pension Plans</t>
  </si>
  <si>
    <t>Legal Fees</t>
  </si>
  <si>
    <t>Auditing &amp; Accounting Fees</t>
  </si>
  <si>
    <t>Utilities</t>
  </si>
  <si>
    <t>Comunications</t>
  </si>
  <si>
    <t>Travel &amp; Entertainment</t>
  </si>
  <si>
    <t>Tranportation</t>
  </si>
  <si>
    <t>Cleaning Office &amp; Admin Supply</t>
  </si>
  <si>
    <t>Minor Equipment Expensed</t>
  </si>
  <si>
    <t>Repairs &amp; Maintenance</t>
  </si>
  <si>
    <t>Dues &amp; Subscriptions</t>
  </si>
  <si>
    <t>Contributions</t>
  </si>
  <si>
    <t>Meetings &amp; Conference</t>
  </si>
  <si>
    <t>Purchased Services</t>
  </si>
  <si>
    <t>Postage</t>
  </si>
  <si>
    <t>Other Administrative Expense</t>
  </si>
  <si>
    <t>Information Services</t>
  </si>
  <si>
    <t>Human Resources</t>
  </si>
  <si>
    <t xml:space="preserve">Total Expenses </t>
  </si>
  <si>
    <t>Costs</t>
  </si>
  <si>
    <t>Part I: Expenses</t>
  </si>
  <si>
    <t>Part III: Allocation of Home Office Costs</t>
  </si>
  <si>
    <t>Home Office Expenses for Alaska</t>
  </si>
  <si>
    <t>Part IV: Description of Allocation of Home Office Costs</t>
  </si>
  <si>
    <t>Tax ID (EIN)</t>
  </si>
  <si>
    <t xml:space="preserve">Your Agency's Taxpayer EIN </t>
  </si>
  <si>
    <t>Fund raising</t>
  </si>
  <si>
    <t>Other Direct Expense</t>
  </si>
  <si>
    <t>Building and Maintenance - Salary/wages</t>
  </si>
  <si>
    <t>Building and Maintenance - fringe benefits</t>
  </si>
  <si>
    <t>Building and Maintenance - All Other</t>
  </si>
  <si>
    <t>Bonuses</t>
  </si>
  <si>
    <t>Part II: List of Facilities Served</t>
  </si>
  <si>
    <t>Please submit a Department approved home office cost report or fill in the Home Office Worksheet below.</t>
  </si>
  <si>
    <t>Day Habilitation - Group (15 minute - T2021 HQ)</t>
  </si>
  <si>
    <t>Supported Employment - Group (15 minute - T2019 HQ )</t>
  </si>
  <si>
    <t>Group Home - Room &amp; Board</t>
  </si>
  <si>
    <t>Yes</t>
  </si>
  <si>
    <t>Respite (S5150, S5150 U2, S5151, S5151 U12)</t>
  </si>
  <si>
    <t xml:space="preserve"> Group Staffing Ratios</t>
  </si>
  <si>
    <t xml:space="preserve">Grant revenue </t>
  </si>
  <si>
    <t>Grants</t>
  </si>
  <si>
    <t>0</t>
  </si>
  <si>
    <t xml:space="preserve">Adult Day Care </t>
  </si>
  <si>
    <t xml:space="preserve">Chore </t>
  </si>
  <si>
    <t>Family Home Habilitation - Child</t>
  </si>
  <si>
    <t>Group Home Habilitation</t>
  </si>
  <si>
    <t>In Home Habilitation</t>
  </si>
  <si>
    <t>Meals - Congregate</t>
  </si>
  <si>
    <t>Supported Employment</t>
  </si>
  <si>
    <t xml:space="preserve">Supported Living Habilitation </t>
  </si>
  <si>
    <t>Revenue from the Audited Financial Statements</t>
  </si>
  <si>
    <t>Total Expenses from the Audited Financial Statements</t>
  </si>
  <si>
    <t>Day Habilitation</t>
  </si>
  <si>
    <t>Family Home Habilitation - Adult</t>
  </si>
  <si>
    <t>Intensive Active Treatment</t>
  </si>
  <si>
    <t>Meals - Home Delivered</t>
  </si>
  <si>
    <t>Nursing care/case management</t>
  </si>
  <si>
    <t>Nursing care/case mgmt. - over 200 miles</t>
  </si>
  <si>
    <t>Respite</t>
  </si>
  <si>
    <t>Supported Living Habilitation</t>
  </si>
  <si>
    <t>Personal Care</t>
  </si>
  <si>
    <t xml:space="preserve">Pre-employment </t>
  </si>
  <si>
    <t>Transportation</t>
  </si>
  <si>
    <t>Expenses</t>
  </si>
  <si>
    <t>Revenues</t>
  </si>
  <si>
    <t>Units of Service</t>
  </si>
  <si>
    <t>Service</t>
  </si>
  <si>
    <t>FYE</t>
  </si>
  <si>
    <t>Matching</t>
  </si>
  <si>
    <t>Note: If "No" populates in the matching column, a provider inquiry must be submitted to address the issue.</t>
  </si>
  <si>
    <t>Adult Res.  All (T2031 UR, T2031 US, T2031, and T2031 TG)</t>
  </si>
  <si>
    <t>Personal Care Attendant (T1019, T1019 U3, S5125, S5125 SE, S5108)</t>
  </si>
  <si>
    <t>Care Coordination (T2022, T2022 CG, T1023 SE, T2024 SE, T2022 TS)</t>
  </si>
  <si>
    <t>Initial Support Plan/Annual Renewal - One Annual (T2024 SE)</t>
  </si>
  <si>
    <t>Application- One Initial (T1023 SE)</t>
  </si>
  <si>
    <t>CFC Case Management - Monthly (T2022 TS)</t>
  </si>
  <si>
    <t>1915c Case Management - Monthly (T2022)</t>
  </si>
  <si>
    <t>ISW Case Management - Monthly (T2022 CG)</t>
  </si>
  <si>
    <t>Chore (15 minute - S5120 SE)</t>
  </si>
  <si>
    <t>CFC Agency Based (15 minute - S5125)</t>
  </si>
  <si>
    <t>CFC Consumer Directed (15 minute - S5125 SE)</t>
  </si>
  <si>
    <t>2 to 1</t>
  </si>
  <si>
    <t>3 to 1</t>
  </si>
  <si>
    <t>4 to 1</t>
  </si>
  <si>
    <t>5 to 1</t>
  </si>
  <si>
    <t>Percentage of Group Staffing Ratio</t>
  </si>
  <si>
    <t>6+ to 1</t>
  </si>
  <si>
    <t>Chore (S5120 SE)</t>
  </si>
  <si>
    <t>Your cost survey is due within 8 months of your report period ending date.</t>
  </si>
  <si>
    <t>CFC Skills Building (S5108)</t>
  </si>
  <si>
    <t>Example</t>
  </si>
  <si>
    <t>Family Home Habilitation, Child Foster Care (S5145)</t>
  </si>
  <si>
    <t>Family Home Habilitation, Adult Foster Care (S5140)</t>
  </si>
  <si>
    <t>Alaska Department of Health</t>
  </si>
  <si>
    <t>Other - Non- Healthcare Costs</t>
  </si>
  <si>
    <t>Other - Healthcare (non-PC/CFC/Waiver) Costs</t>
  </si>
  <si>
    <t>Direct Care Costs - Residential Supported Living</t>
  </si>
  <si>
    <t>Direct Care Costs - Care Coordination</t>
  </si>
  <si>
    <t>Direct Care Costs - PC</t>
  </si>
  <si>
    <t>Form Date-August 18, 2022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</si>
</sst>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4">
    <font>
      <sz val="12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sz val="10"/>
      <color indexed="14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10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 tint="0.04998999834060669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Continuous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Continuous"/>
    </xf>
    <xf numFmtId="49" fontId="3" fillId="0" borderId="11" xfId="0" applyNumberFormat="1" applyFont="1" applyBorder="1" applyAlignment="1">
      <alignment/>
    </xf>
    <xf numFmtId="14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49" fontId="4" fillId="0" borderId="0" xfId="0" applyNumberFormat="1" applyFont="1" applyAlignment="1">
      <alignment horizontal="centerContinuous"/>
    </xf>
    <xf numFmtId="14" fontId="0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49" fontId="3" fillId="0" borderId="12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49" fontId="7" fillId="0" borderId="11" xfId="0" applyNumberFormat="1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49" fontId="9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4" fontId="9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164" fontId="3" fillId="0" borderId="14" xfId="42" applyNumberFormat="1" applyFont="1" applyBorder="1" applyAlignment="1">
      <alignment/>
    </xf>
    <xf numFmtId="14" fontId="0" fillId="0" borderId="0" xfId="0" applyNumberFormat="1" applyFont="1" applyAlignment="1">
      <alignment horizontal="left"/>
    </xf>
    <xf numFmtId="49" fontId="0" fillId="33" borderId="0" xfId="0" applyNumberFormat="1" applyFont="1" applyFill="1" applyAlignment="1">
      <alignment/>
    </xf>
    <xf numFmtId="49" fontId="10" fillId="0" borderId="0" xfId="0" applyNumberFormat="1" applyFont="1" applyAlignment="1">
      <alignment horizontal="right"/>
    </xf>
    <xf numFmtId="0" fontId="2" fillId="16" borderId="10" xfId="0" applyFont="1" applyFill="1" applyBorder="1" applyAlignment="1" applyProtection="1">
      <alignment horizontal="centerContinuous"/>
      <protection locked="0"/>
    </xf>
    <xf numFmtId="0" fontId="3" fillId="16" borderId="10" xfId="0" applyFont="1" applyFill="1" applyBorder="1" applyAlignment="1" applyProtection="1">
      <alignment horizontal="centerContinuous"/>
      <protection locked="0"/>
    </xf>
    <xf numFmtId="0" fontId="2" fillId="16" borderId="10" xfId="0" applyFont="1" applyFill="1" applyBorder="1" applyAlignment="1" applyProtection="1">
      <alignment/>
      <protection locked="0"/>
    </xf>
    <xf numFmtId="0" fontId="3" fillId="16" borderId="0" xfId="0" applyFont="1" applyFill="1" applyAlignment="1" applyProtection="1">
      <alignment/>
      <protection locked="0"/>
    </xf>
    <xf numFmtId="49" fontId="3" fillId="16" borderId="10" xfId="0" applyNumberFormat="1" applyFont="1" applyFill="1" applyBorder="1" applyAlignment="1" applyProtection="1">
      <alignment/>
      <protection locked="0"/>
    </xf>
    <xf numFmtId="49" fontId="3" fillId="16" borderId="0" xfId="0" applyNumberFormat="1" applyFont="1" applyFill="1" applyAlignment="1" applyProtection="1">
      <alignment/>
      <protection locked="0"/>
    </xf>
    <xf numFmtId="14" fontId="0" fillId="16" borderId="12" xfId="0" applyNumberFormat="1" applyFont="1" applyFill="1" applyBorder="1" applyAlignment="1" applyProtection="1">
      <alignment horizontal="center"/>
      <protection locked="0"/>
    </xf>
    <xf numFmtId="49" fontId="3" fillId="16" borderId="15" xfId="0" applyNumberFormat="1" applyFont="1" applyFill="1" applyBorder="1" applyAlignment="1" applyProtection="1">
      <alignment horizontal="center"/>
      <protection locked="0"/>
    </xf>
    <xf numFmtId="49" fontId="3" fillId="16" borderId="12" xfId="0" applyNumberFormat="1" applyFont="1" applyFill="1" applyBorder="1" applyAlignment="1" applyProtection="1">
      <alignment/>
      <protection locked="0"/>
    </xf>
    <xf numFmtId="49" fontId="3" fillId="16" borderId="16" xfId="0" applyNumberFormat="1" applyFont="1" applyFill="1" applyBorder="1" applyAlignment="1" applyProtection="1">
      <alignment/>
      <protection locked="0"/>
    </xf>
    <xf numFmtId="1" fontId="3" fillId="16" borderId="12" xfId="0" applyNumberFormat="1" applyFont="1" applyFill="1" applyBorder="1" applyAlignment="1" applyProtection="1">
      <alignment horizontal="right"/>
      <protection locked="0"/>
    </xf>
    <xf numFmtId="49" fontId="3" fillId="16" borderId="17" xfId="0" applyNumberFormat="1" applyFont="1" applyFill="1" applyBorder="1" applyAlignment="1" applyProtection="1">
      <alignment/>
      <protection locked="0"/>
    </xf>
    <xf numFmtId="49" fontId="5" fillId="16" borderId="12" xfId="0" applyNumberFormat="1" applyFont="1" applyFill="1" applyBorder="1" applyAlignment="1" applyProtection="1">
      <alignment horizontal="left"/>
      <protection locked="0"/>
    </xf>
    <xf numFmtId="0" fontId="5" fillId="16" borderId="12" xfId="0" applyFont="1" applyFill="1" applyBorder="1" applyAlignment="1" applyProtection="1">
      <alignment horizontal="center"/>
      <protection locked="0"/>
    </xf>
    <xf numFmtId="49" fontId="5" fillId="16" borderId="12" xfId="0" applyNumberFormat="1" applyFont="1" applyFill="1" applyBorder="1" applyAlignment="1" applyProtection="1">
      <alignment horizontal="center"/>
      <protection locked="0"/>
    </xf>
    <xf numFmtId="49" fontId="8" fillId="16" borderId="12" xfId="0" applyNumberFormat="1" applyFont="1" applyFill="1" applyBorder="1" applyAlignment="1" applyProtection="1">
      <alignment horizontal="center"/>
      <protection locked="0"/>
    </xf>
    <xf numFmtId="43" fontId="5" fillId="16" borderId="12" xfId="42" applyFont="1" applyFill="1" applyBorder="1" applyAlignment="1" applyProtection="1">
      <alignment horizontal="center"/>
      <protection locked="0"/>
    </xf>
    <xf numFmtId="14" fontId="3" fillId="33" borderId="0" xfId="0" applyNumberFormat="1" applyFont="1" applyFill="1" applyAlignment="1">
      <alignment/>
    </xf>
    <xf numFmtId="14" fontId="0" fillId="33" borderId="0" xfId="0" applyNumberFormat="1" applyFill="1" applyAlignment="1">
      <alignment/>
    </xf>
    <xf numFmtId="14" fontId="0" fillId="33" borderId="10" xfId="0" applyNumberFormat="1" applyFont="1" applyFill="1" applyBorder="1" applyAlignment="1">
      <alignment horizontal="right"/>
    </xf>
    <xf numFmtId="14" fontId="0" fillId="33" borderId="0" xfId="0" applyNumberFormat="1" applyFont="1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4" fontId="5" fillId="33" borderId="0" xfId="0" applyNumberFormat="1" applyFont="1" applyFill="1" applyAlignment="1">
      <alignment/>
    </xf>
    <xf numFmtId="4" fontId="3" fillId="16" borderId="12" xfId="0" applyNumberFormat="1" applyFont="1" applyFill="1" applyBorder="1" applyAlignment="1" applyProtection="1">
      <alignment/>
      <protection locked="0"/>
    </xf>
    <xf numFmtId="43" fontId="3" fillId="0" borderId="0" xfId="42" applyFont="1" applyBorder="1" applyAlignment="1">
      <alignment horizontal="center"/>
    </xf>
    <xf numFmtId="43" fontId="3" fillId="0" borderId="18" xfId="42" applyFont="1" applyBorder="1" applyAlignment="1">
      <alignment horizontal="center"/>
    </xf>
    <xf numFmtId="49" fontId="5" fillId="16" borderId="0" xfId="0" applyNumberFormat="1" applyFont="1" applyFill="1" applyAlignment="1" applyProtection="1">
      <alignment/>
      <protection locked="0"/>
    </xf>
    <xf numFmtId="49" fontId="5" fillId="16" borderId="0" xfId="0" applyNumberFormat="1" applyFont="1" applyFill="1" applyAlignment="1" applyProtection="1">
      <alignment horizontal="left"/>
      <protection locked="0"/>
    </xf>
    <xf numFmtId="49" fontId="11" fillId="16" borderId="0" xfId="0" applyNumberFormat="1" applyFont="1" applyFill="1" applyAlignment="1" applyProtection="1">
      <alignment/>
      <protection locked="0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Continuous"/>
    </xf>
    <xf numFmtId="49" fontId="3" fillId="0" borderId="10" xfId="0" applyNumberFormat="1" applyFont="1" applyBorder="1" applyAlignment="1">
      <alignment horizontal="centerContinuous" vertical="top"/>
    </xf>
    <xf numFmtId="164" fontId="3" fillId="0" borderId="23" xfId="42" applyNumberFormat="1" applyFont="1" applyBorder="1" applyAlignment="1">
      <alignment/>
    </xf>
    <xf numFmtId="0" fontId="3" fillId="16" borderId="19" xfId="0" applyFont="1" applyFill="1" applyBorder="1" applyAlignment="1" applyProtection="1">
      <alignment/>
      <protection locked="0"/>
    </xf>
    <xf numFmtId="0" fontId="3" fillId="16" borderId="16" xfId="0" applyFont="1" applyFill="1" applyBorder="1" applyAlignment="1" applyProtection="1">
      <alignment/>
      <protection locked="0"/>
    </xf>
    <xf numFmtId="49" fontId="3" fillId="0" borderId="0" xfId="0" applyNumberFormat="1" applyFont="1" applyAlignment="1">
      <alignment horizontal="left" indent="2"/>
    </xf>
    <xf numFmtId="49" fontId="3" fillId="34" borderId="10" xfId="0" applyNumberFormat="1" applyFont="1" applyFill="1" applyBorder="1" applyAlignment="1">
      <alignment horizontal="left" indent="2"/>
    </xf>
    <xf numFmtId="37" fontId="3" fillId="0" borderId="0" xfId="0" applyNumberFormat="1" applyFont="1" applyAlignment="1">
      <alignment horizontal="left" indent="2"/>
    </xf>
    <xf numFmtId="0" fontId="3" fillId="0" borderId="0" xfId="0" applyFont="1" applyAlignment="1">
      <alignment horizontal="left" indent="2"/>
    </xf>
    <xf numFmtId="164" fontId="3" fillId="0" borderId="24" xfId="42" applyNumberFormat="1" applyFont="1" applyFill="1" applyBorder="1" applyAlignment="1" applyProtection="1">
      <alignment/>
      <protection/>
    </xf>
    <xf numFmtId="164" fontId="3" fillId="0" borderId="23" xfId="42" applyNumberFormat="1" applyFont="1" applyFill="1" applyBorder="1" applyAlignment="1" applyProtection="1">
      <alignment/>
      <protection/>
    </xf>
    <xf numFmtId="49" fontId="5" fillId="33" borderId="0" xfId="0" applyNumberFormat="1" applyFont="1" applyFill="1" applyAlignment="1">
      <alignment/>
    </xf>
    <xf numFmtId="43" fontId="5" fillId="16" borderId="12" xfId="42" applyFont="1" applyFill="1" applyBorder="1" applyAlignment="1" applyProtection="1">
      <alignment/>
      <protection locked="0"/>
    </xf>
    <xf numFmtId="0" fontId="3" fillId="16" borderId="17" xfId="0" applyFont="1" applyFill="1" applyBorder="1" applyAlignment="1" applyProtection="1">
      <alignment/>
      <protection locked="0"/>
    </xf>
    <xf numFmtId="0" fontId="3" fillId="16" borderId="18" xfId="0" applyFont="1" applyFill="1" applyBorder="1" applyAlignment="1" applyProtection="1">
      <alignment/>
      <protection locked="0"/>
    </xf>
    <xf numFmtId="49" fontId="5" fillId="16" borderId="18" xfId="0" applyNumberFormat="1" applyFont="1" applyFill="1" applyBorder="1" applyAlignment="1" applyProtection="1">
      <alignment horizontal="left"/>
      <protection locked="0"/>
    </xf>
    <xf numFmtId="0" fontId="5" fillId="16" borderId="13" xfId="0" applyFont="1" applyFill="1" applyBorder="1" applyAlignment="1" applyProtection="1">
      <alignment horizontal="center"/>
      <protection locked="0"/>
    </xf>
    <xf numFmtId="43" fontId="5" fillId="16" borderId="13" xfId="42" applyFont="1" applyFill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27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49" fontId="0" fillId="0" borderId="30" xfId="0" applyNumberFormat="1" applyFont="1" applyBorder="1" applyAlignment="1">
      <alignment/>
    </xf>
    <xf numFmtId="49" fontId="0" fillId="0" borderId="31" xfId="0" applyNumberFormat="1" applyFont="1" applyBorder="1" applyAlignment="1">
      <alignment/>
    </xf>
    <xf numFmtId="49" fontId="5" fillId="0" borderId="31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49" fontId="3" fillId="16" borderId="34" xfId="0" applyNumberFormat="1" applyFont="1" applyFill="1" applyBorder="1" applyAlignment="1" applyProtection="1">
      <alignment/>
      <protection locked="0"/>
    </xf>
    <xf numFmtId="4" fontId="3" fillId="16" borderId="34" xfId="0" applyNumberFormat="1" applyFont="1" applyFill="1" applyBorder="1" applyAlignment="1" applyProtection="1">
      <alignment/>
      <protection locked="0"/>
    </xf>
    <xf numFmtId="1" fontId="3" fillId="16" borderId="34" xfId="0" applyNumberFormat="1" applyFont="1" applyFill="1" applyBorder="1" applyAlignment="1" applyProtection="1">
      <alignment horizontal="right"/>
      <protection locked="0"/>
    </xf>
    <xf numFmtId="49" fontId="3" fillId="0" borderId="25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left"/>
    </xf>
    <xf numFmtId="49" fontId="3" fillId="0" borderId="28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left"/>
    </xf>
    <xf numFmtId="49" fontId="3" fillId="0" borderId="33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49" fontId="3" fillId="0" borderId="18" xfId="0" applyNumberFormat="1" applyFont="1" applyBorder="1" applyAlignment="1">
      <alignment/>
    </xf>
    <xf numFmtId="164" fontId="3" fillId="0" borderId="22" xfId="42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12" xfId="0" applyNumberFormat="1" applyFont="1" applyBorder="1" applyAlignment="1">
      <alignment/>
    </xf>
    <xf numFmtId="0" fontId="9" fillId="0" borderId="12" xfId="0" applyFont="1" applyBorder="1" applyAlignment="1">
      <alignment horizontal="center"/>
    </xf>
    <xf numFmtId="164" fontId="0" fillId="0" borderId="12" xfId="42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44" fontId="0" fillId="16" borderId="12" xfId="44" applyFont="1" applyFill="1" applyBorder="1" applyAlignment="1" applyProtection="1">
      <alignment/>
      <protection locked="0"/>
    </xf>
    <xf numFmtId="0" fontId="0" fillId="0" borderId="12" xfId="0" applyFont="1" applyBorder="1" applyAlignment="1">
      <alignment horizontal="right"/>
    </xf>
    <xf numFmtId="0" fontId="0" fillId="34" borderId="3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0" borderId="12" xfId="0" applyFont="1" applyBorder="1" applyAlignment="1">
      <alignment horizontal="left"/>
    </xf>
    <xf numFmtId="0" fontId="9" fillId="0" borderId="0" xfId="0" applyFont="1" applyAlignment="1">
      <alignment horizontal="right"/>
    </xf>
    <xf numFmtId="44" fontId="0" fillId="0" borderId="0" xfId="44" applyFont="1" applyAlignment="1">
      <alignment/>
    </xf>
    <xf numFmtId="0" fontId="48" fillId="16" borderId="12" xfId="0" applyFont="1" applyFill="1" applyBorder="1" applyAlignment="1">
      <alignment/>
    </xf>
    <xf numFmtId="44" fontId="0" fillId="16" borderId="12" xfId="44" applyFont="1" applyFill="1" applyBorder="1" applyAlignment="1">
      <alignment/>
    </xf>
    <xf numFmtId="44" fontId="0" fillId="0" borderId="12" xfId="44" applyFont="1" applyBorder="1" applyAlignment="1">
      <alignment/>
    </xf>
    <xf numFmtId="0" fontId="9" fillId="0" borderId="0" xfId="0" applyFont="1" applyAlignment="1">
      <alignment horizontal="left"/>
    </xf>
    <xf numFmtId="14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4" fontId="0" fillId="16" borderId="12" xfId="42" applyNumberFormat="1" applyFont="1" applyFill="1" applyBorder="1" applyAlignment="1" applyProtection="1">
      <alignment/>
      <protection locked="0"/>
    </xf>
    <xf numFmtId="4" fontId="0" fillId="0" borderId="12" xfId="42" applyNumberFormat="1" applyFont="1" applyFill="1" applyBorder="1" applyAlignment="1">
      <alignment/>
    </xf>
    <xf numFmtId="4" fontId="0" fillId="34" borderId="12" xfId="42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wrapText="1"/>
    </xf>
    <xf numFmtId="37" fontId="3" fillId="0" borderId="0" xfId="0" applyNumberFormat="1" applyFont="1" applyAlignment="1">
      <alignment horizontal="left" indent="4"/>
    </xf>
    <xf numFmtId="49" fontId="3" fillId="0" borderId="12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indent="2"/>
    </xf>
    <xf numFmtId="44" fontId="3" fillId="0" borderId="0" xfId="0" applyNumberFormat="1" applyFont="1" applyAlignment="1">
      <alignment/>
    </xf>
    <xf numFmtId="49" fontId="3" fillId="16" borderId="12" xfId="0" applyNumberFormat="1" applyFont="1" applyFill="1" applyBorder="1" applyAlignment="1">
      <alignment horizontal="center"/>
    </xf>
    <xf numFmtId="4" fontId="9" fillId="0" borderId="12" xfId="0" applyNumberFormat="1" applyFont="1" applyBorder="1" applyAlignment="1">
      <alignment/>
    </xf>
    <xf numFmtId="4" fontId="49" fillId="0" borderId="0" xfId="0" applyNumberFormat="1" applyFont="1" applyAlignment="1">
      <alignment/>
    </xf>
    <xf numFmtId="0" fontId="9" fillId="0" borderId="12" xfId="0" applyFont="1" applyBorder="1" applyAlignment="1">
      <alignment horizontal="right"/>
    </xf>
    <xf numFmtId="2" fontId="0" fillId="16" borderId="12" xfId="0" applyNumberFormat="1" applyFont="1" applyFill="1" applyBorder="1" applyAlignment="1">
      <alignment/>
    </xf>
    <xf numFmtId="0" fontId="49" fillId="0" borderId="0" xfId="0" applyFont="1" applyAlignment="1">
      <alignment/>
    </xf>
    <xf numFmtId="44" fontId="49" fillId="0" borderId="0" xfId="44" applyFont="1" applyAlignment="1">
      <alignment horizontal="left"/>
    </xf>
    <xf numFmtId="49" fontId="49" fillId="0" borderId="0" xfId="0" applyNumberFormat="1" applyFont="1" applyAlignment="1">
      <alignment horizontal="center"/>
    </xf>
    <xf numFmtId="44" fontId="50" fillId="0" borderId="0" xfId="0" applyNumberFormat="1" applyFont="1" applyAlignment="1">
      <alignment/>
    </xf>
    <xf numFmtId="14" fontId="0" fillId="0" borderId="11" xfId="0" applyNumberFormat="1" applyFont="1" applyBorder="1" applyAlignment="1">
      <alignment horizontal="center"/>
    </xf>
    <xf numFmtId="37" fontId="0" fillId="0" borderId="0" xfId="0" applyNumberFormat="1" applyFont="1" applyAlignment="1">
      <alignment horizontal="left" indent="2"/>
    </xf>
    <xf numFmtId="37" fontId="0" fillId="0" borderId="12" xfId="0" applyNumberFormat="1" applyFont="1" applyBorder="1" applyAlignment="1">
      <alignment horizontal="left"/>
    </xf>
    <xf numFmtId="0" fontId="9" fillId="35" borderId="12" xfId="0" applyFont="1" applyFill="1" applyBorder="1" applyAlignment="1">
      <alignment horizontal="center"/>
    </xf>
    <xf numFmtId="43" fontId="3" fillId="16" borderId="0" xfId="42" applyFont="1" applyFill="1" applyBorder="1" applyAlignment="1" applyProtection="1">
      <alignment/>
      <protection locked="0"/>
    </xf>
    <xf numFmtId="43" fontId="3" fillId="16" borderId="18" xfId="42" applyFont="1" applyFill="1" applyBorder="1" applyAlignment="1" applyProtection="1">
      <alignment/>
      <protection locked="0"/>
    </xf>
    <xf numFmtId="43" fontId="3" fillId="0" borderId="24" xfId="42" applyFont="1" applyFill="1" applyBorder="1" applyAlignment="1" applyProtection="1">
      <alignment/>
      <protection/>
    </xf>
    <xf numFmtId="43" fontId="3" fillId="0" borderId="0" xfId="42" applyFont="1" applyFill="1" applyBorder="1" applyAlignment="1" applyProtection="1">
      <alignment horizontal="center"/>
      <protection locked="0"/>
    </xf>
    <xf numFmtId="43" fontId="3" fillId="0" borderId="18" xfId="42" applyFont="1" applyFill="1" applyBorder="1" applyAlignment="1">
      <alignment/>
    </xf>
    <xf numFmtId="43" fontId="3" fillId="0" borderId="0" xfId="42" applyFont="1" applyFill="1" applyBorder="1" applyAlignment="1">
      <alignment/>
    </xf>
    <xf numFmtId="43" fontId="3" fillId="0" borderId="0" xfId="42" applyFont="1" applyFill="1" applyBorder="1" applyAlignment="1">
      <alignment horizontal="center"/>
    </xf>
    <xf numFmtId="43" fontId="3" fillId="0" borderId="21" xfId="42" applyFont="1" applyFill="1" applyBorder="1" applyAlignment="1" applyProtection="1">
      <alignment/>
      <protection/>
    </xf>
    <xf numFmtId="164" fontId="3" fillId="0" borderId="0" xfId="42" applyNumberFormat="1" applyFont="1" applyFill="1" applyBorder="1" applyAlignment="1">
      <alignment horizontal="center"/>
    </xf>
    <xf numFmtId="164" fontId="3" fillId="0" borderId="18" xfId="42" applyNumberFormat="1" applyFont="1" applyFill="1" applyBorder="1" applyAlignment="1">
      <alignment horizontal="center"/>
    </xf>
    <xf numFmtId="164" fontId="3" fillId="0" borderId="0" xfId="42" applyNumberFormat="1" applyFont="1" applyBorder="1" applyAlignment="1">
      <alignment/>
    </xf>
    <xf numFmtId="164" fontId="3" fillId="0" borderId="18" xfId="42" applyNumberFormat="1" applyFont="1" applyBorder="1" applyAlignment="1">
      <alignment/>
    </xf>
    <xf numFmtId="164" fontId="3" fillId="0" borderId="38" xfId="42" applyNumberFormat="1" applyFont="1" applyBorder="1" applyAlignment="1">
      <alignment/>
    </xf>
    <xf numFmtId="49" fontId="10" fillId="0" borderId="0" xfId="0" applyNumberFormat="1" applyFont="1" applyAlignment="1">
      <alignment/>
    </xf>
    <xf numFmtId="0" fontId="51" fillId="0" borderId="0" xfId="0" applyFont="1" applyAlignment="1">
      <alignment/>
    </xf>
    <xf numFmtId="14" fontId="3" fillId="0" borderId="0" xfId="0" applyNumberFormat="1" applyFont="1" applyAlignment="1">
      <alignment horizontal="left"/>
    </xf>
    <xf numFmtId="49" fontId="3" fillId="33" borderId="0" xfId="0" applyNumberFormat="1" applyFont="1" applyFill="1" applyAlignment="1">
      <alignment/>
    </xf>
    <xf numFmtId="14" fontId="3" fillId="33" borderId="0" xfId="0" applyNumberFormat="1" applyFont="1" applyFill="1" applyAlignment="1">
      <alignment horizontal="right"/>
    </xf>
    <xf numFmtId="49" fontId="3" fillId="0" borderId="2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43" fontId="50" fillId="0" borderId="0" xfId="42" applyFont="1" applyFill="1" applyAlignment="1">
      <alignment/>
    </xf>
    <xf numFmtId="37" fontId="10" fillId="0" borderId="0" xfId="0" applyNumberFormat="1" applyFont="1" applyAlignment="1">
      <alignment/>
    </xf>
    <xf numFmtId="4" fontId="0" fillId="0" borderId="12" xfId="42" applyNumberFormat="1" applyFont="1" applyFill="1" applyBorder="1" applyAlignment="1" applyProtection="1">
      <alignment/>
      <protection locked="0"/>
    </xf>
    <xf numFmtId="9" fontId="3" fillId="16" borderId="12" xfId="57" applyFont="1" applyFill="1" applyBorder="1" applyAlignment="1">
      <alignment horizontal="center"/>
    </xf>
    <xf numFmtId="20" fontId="3" fillId="35" borderId="12" xfId="0" applyNumberFormat="1" applyFont="1" applyFill="1" applyBorder="1" applyAlignment="1">
      <alignment horizontal="center" wrapText="1"/>
    </xf>
    <xf numFmtId="0" fontId="3" fillId="35" borderId="12" xfId="0" applyFont="1" applyFill="1" applyBorder="1" applyAlignment="1">
      <alignment horizontal="center" wrapText="1"/>
    </xf>
    <xf numFmtId="49" fontId="3" fillId="35" borderId="12" xfId="0" applyNumberFormat="1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9" fontId="3" fillId="35" borderId="12" xfId="0" applyNumberFormat="1" applyFont="1" applyFill="1" applyBorder="1" applyAlignment="1">
      <alignment horizontal="center"/>
    </xf>
    <xf numFmtId="9" fontId="3" fillId="35" borderId="12" xfId="57" applyFont="1" applyFill="1" applyBorder="1" applyAlignment="1">
      <alignment horizontal="center"/>
    </xf>
    <xf numFmtId="9" fontId="3" fillId="35" borderId="12" xfId="57" applyFont="1" applyFill="1" applyBorder="1" applyAlignment="1">
      <alignment horizontal="center" wrapText="1"/>
    </xf>
    <xf numFmtId="0" fontId="0" fillId="34" borderId="12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14" fontId="3" fillId="0" borderId="16" xfId="0" applyNumberFormat="1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14" fontId="3" fillId="0" borderId="39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49" fontId="10" fillId="0" borderId="12" xfId="0" applyNumberFormat="1" applyFont="1" applyBorder="1" applyAlignment="1">
      <alignment horizontal="right"/>
    </xf>
    <xf numFmtId="0" fontId="0" fillId="16" borderId="16" xfId="0" applyFont="1" applyFill="1" applyBorder="1" applyAlignment="1">
      <alignment horizontal="center"/>
    </xf>
    <xf numFmtId="0" fontId="0" fillId="16" borderId="19" xfId="0" applyFont="1" applyFill="1" applyBorder="1" applyAlignment="1">
      <alignment horizontal="center"/>
    </xf>
    <xf numFmtId="14" fontId="0" fillId="0" borderId="0" xfId="0" applyNumberFormat="1" applyFont="1" applyAlignment="1">
      <alignment horizontal="center" wrapText="1"/>
    </xf>
    <xf numFmtId="4" fontId="52" fillId="0" borderId="0" xfId="0" applyNumberFormat="1" applyFont="1" applyAlignment="1">
      <alignment/>
    </xf>
    <xf numFmtId="44" fontId="52" fillId="0" borderId="0" xfId="44" applyFont="1" applyAlignment="1">
      <alignment horizontal="left"/>
    </xf>
    <xf numFmtId="0" fontId="52" fillId="0" borderId="0" xfId="0" applyFont="1" applyAlignment="1">
      <alignment/>
    </xf>
    <xf numFmtId="43" fontId="52" fillId="0" borderId="0" xfId="0" applyNumberFormat="1" applyFont="1" applyAlignment="1">
      <alignment/>
    </xf>
    <xf numFmtId="44" fontId="53" fillId="0" borderId="0" xfId="0" applyNumberFormat="1" applyFont="1" applyAlignment="1">
      <alignment/>
    </xf>
    <xf numFmtId="164" fontId="53" fillId="0" borderId="0" xfId="42" applyNumberFormat="1" applyFont="1" applyFill="1" applyBorder="1" applyAlignment="1">
      <alignment horizontal="right"/>
    </xf>
    <xf numFmtId="0" fontId="53" fillId="0" borderId="0" xfId="0" applyFont="1" applyAlignment="1">
      <alignment/>
    </xf>
    <xf numFmtId="37" fontId="53" fillId="0" borderId="0" xfId="0" applyNumberFormat="1" applyFont="1" applyAlignment="1">
      <alignment horizontal="left" indent="2"/>
    </xf>
    <xf numFmtId="43" fontId="53" fillId="0" borderId="0" xfId="42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89">
    <dxf>
      <font>
        <color rgb="FF9C0006"/>
      </font>
      <fill>
        <patternFill>
          <bgColor rgb="FFFFC7CE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ont>
        <color auto="1"/>
      </font>
      <fill>
        <patternFill>
          <bgColor theme="5" tint="0.5999600291252136"/>
        </patternFill>
      </fill>
    </dxf>
    <dxf>
      <font>
        <color theme="1"/>
      </font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ont>
        <color theme="1"/>
      </font>
    </dxf>
    <dxf>
      <font>
        <color theme="1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42"/>
  <sheetViews>
    <sheetView zoomScalePageLayoutView="0" workbookViewId="0" topLeftCell="A1">
      <selection activeCell="F18" sqref="D18:F18"/>
    </sheetView>
  </sheetViews>
  <sheetFormatPr defaultColWidth="9.00390625" defaultRowHeight="15.75"/>
  <cols>
    <col min="1" max="1" width="2.625" style="4" customWidth="1"/>
    <col min="2" max="3" width="8.75390625" style="4" customWidth="1"/>
    <col min="4" max="4" width="5.00390625" style="4" customWidth="1"/>
    <col min="5" max="5" width="30.50390625" style="4" customWidth="1"/>
    <col min="6" max="6" width="7.125" style="4" customWidth="1"/>
    <col min="7" max="7" width="4.375" style="4" customWidth="1"/>
    <col min="8" max="8" width="15.125" style="4" customWidth="1"/>
    <col min="9" max="9" width="1.4921875" style="0" customWidth="1"/>
  </cols>
  <sheetData>
    <row r="1" ht="15.75">
      <c r="B1" s="27" t="s">
        <v>279</v>
      </c>
    </row>
    <row r="2" spans="2:5" ht="15.75">
      <c r="B2" s="27" t="s">
        <v>80</v>
      </c>
      <c r="E2" s="34" t="s">
        <v>285</v>
      </c>
    </row>
    <row r="3" ht="20.25" customHeight="1">
      <c r="B3" s="27" t="s">
        <v>58</v>
      </c>
    </row>
    <row r="4" ht="20.25" customHeight="1">
      <c r="B4" s="18"/>
    </row>
    <row r="5" spans="2:5" ht="15.75">
      <c r="B5" s="18" t="s">
        <v>96</v>
      </c>
      <c r="C5" s="18"/>
      <c r="E5" s="64" t="s">
        <v>92</v>
      </c>
    </row>
    <row r="6" spans="2:5" ht="15.75">
      <c r="B6" s="18" t="s">
        <v>27</v>
      </c>
      <c r="C6" s="18"/>
      <c r="E6" s="64" t="s">
        <v>95</v>
      </c>
    </row>
    <row r="7" spans="2:3" ht="15.75">
      <c r="B7" s="18"/>
      <c r="C7" s="18"/>
    </row>
    <row r="8" spans="2:6" ht="15.75">
      <c r="B8" s="24" t="s">
        <v>142</v>
      </c>
      <c r="C8" s="18"/>
      <c r="D8" s="18"/>
      <c r="E8" s="18"/>
      <c r="F8" s="18"/>
    </row>
    <row r="9" spans="3:6" ht="15.75">
      <c r="C9" s="18" t="s">
        <v>152</v>
      </c>
      <c r="E9" s="65" t="s">
        <v>97</v>
      </c>
      <c r="F9" s="18"/>
    </row>
    <row r="10" spans="1:6" ht="15.75">
      <c r="A10" s="3"/>
      <c r="B10" s="18"/>
      <c r="C10" s="18" t="s">
        <v>153</v>
      </c>
      <c r="E10" s="64" t="s">
        <v>98</v>
      </c>
      <c r="F10" s="18"/>
    </row>
    <row r="11" spans="1:6" ht="15.75">
      <c r="A11" s="3"/>
      <c r="B11" s="18" t="s">
        <v>91</v>
      </c>
      <c r="C11" s="18" t="s">
        <v>154</v>
      </c>
      <c r="E11" s="64" t="s">
        <v>93</v>
      </c>
      <c r="F11" s="18"/>
    </row>
    <row r="12" spans="1:8" ht="15.75">
      <c r="A12" s="3"/>
      <c r="B12" s="18"/>
      <c r="C12" s="18" t="s">
        <v>155</v>
      </c>
      <c r="E12" s="66" t="s">
        <v>94</v>
      </c>
      <c r="H12"/>
    </row>
    <row r="13" spans="1:8" ht="15.75">
      <c r="A13" s="3"/>
      <c r="B13" s="18"/>
      <c r="C13" s="18" t="s">
        <v>156</v>
      </c>
      <c r="E13" s="66" t="s">
        <v>103</v>
      </c>
      <c r="H13"/>
    </row>
    <row r="14" spans="1:8" ht="15.75">
      <c r="A14" s="3"/>
      <c r="B14" s="18"/>
      <c r="C14" s="18" t="s">
        <v>209</v>
      </c>
      <c r="E14" s="66" t="s">
        <v>210</v>
      </c>
      <c r="H14"/>
    </row>
    <row r="15" spans="1:8" ht="15.75">
      <c r="A15" s="3"/>
      <c r="B15" s="18"/>
      <c r="C15" s="18" t="s">
        <v>157</v>
      </c>
      <c r="E15" s="66" t="s">
        <v>104</v>
      </c>
      <c r="H15"/>
    </row>
    <row r="16" spans="1:8" ht="15.75">
      <c r="A16" s="3"/>
      <c r="B16" s="18"/>
      <c r="C16" s="18"/>
      <c r="D16" s="18"/>
      <c r="E16" s="18"/>
      <c r="F16" s="18"/>
      <c r="H16"/>
    </row>
    <row r="17" spans="1:6" ht="15.75">
      <c r="A17" s="3"/>
      <c r="B17" s="18" t="s">
        <v>28</v>
      </c>
      <c r="C17" s="18"/>
      <c r="E17" s="43" t="s">
        <v>91</v>
      </c>
      <c r="F17" s="4" t="s">
        <v>99</v>
      </c>
    </row>
    <row r="18" ht="15.75">
      <c r="C18" s="4" t="s">
        <v>274</v>
      </c>
    </row>
    <row r="19" spans="1:8" ht="28.5" customHeight="1">
      <c r="A19" s="25" t="s">
        <v>22</v>
      </c>
      <c r="B19" s="14"/>
      <c r="C19" s="14"/>
      <c r="D19" s="14"/>
      <c r="E19" s="14"/>
      <c r="F19" s="14"/>
      <c r="G19" s="14"/>
      <c r="H19" s="14"/>
    </row>
    <row r="20" ht="15.75">
      <c r="A20" s="8"/>
    </row>
    <row r="21" ht="15.75">
      <c r="A21" s="8" t="s">
        <v>73</v>
      </c>
    </row>
    <row r="22" spans="1:10" ht="15.75">
      <c r="A22" s="8" t="s">
        <v>1</v>
      </c>
      <c r="J22" s="17"/>
    </row>
    <row r="23" ht="15.75">
      <c r="A23" s="8" t="s">
        <v>2</v>
      </c>
    </row>
    <row r="24" ht="15.75">
      <c r="A24" s="8" t="s">
        <v>3</v>
      </c>
    </row>
    <row r="25" ht="15.75">
      <c r="A25" s="8" t="s">
        <v>4</v>
      </c>
    </row>
    <row r="26" ht="15.75">
      <c r="H26" s="6"/>
    </row>
    <row r="27" spans="1:8" ht="15.75">
      <c r="A27" s="2"/>
      <c r="B27" s="2"/>
      <c r="C27" s="2" t="s">
        <v>20</v>
      </c>
      <c r="D27" s="2"/>
      <c r="E27" s="2"/>
      <c r="F27" s="2"/>
      <c r="G27" s="2"/>
      <c r="H27" s="2"/>
    </row>
    <row r="28" spans="1:8" ht="15.75">
      <c r="A28" s="2"/>
      <c r="B28" s="2"/>
      <c r="C28" s="2"/>
      <c r="D28" s="2"/>
      <c r="E28" s="2"/>
      <c r="F28" s="2"/>
      <c r="G28" s="2"/>
      <c r="H28" s="2"/>
    </row>
    <row r="29" spans="1:8" ht="15.75">
      <c r="A29" s="2" t="s">
        <v>75</v>
      </c>
      <c r="C29" s="2"/>
      <c r="D29" s="2"/>
      <c r="E29" s="2"/>
      <c r="F29" s="2"/>
      <c r="G29" s="2"/>
      <c r="H29" s="2"/>
    </row>
    <row r="30" spans="1:8" ht="15.75">
      <c r="A30" s="2" t="s">
        <v>74</v>
      </c>
      <c r="C30" s="2"/>
      <c r="D30" s="2"/>
      <c r="E30" s="54" t="str">
        <f>+Certification!E17</f>
        <v> </v>
      </c>
      <c r="F30" s="2" t="s">
        <v>23</v>
      </c>
      <c r="H30" s="19"/>
    </row>
    <row r="31" spans="1:8" ht="15.75">
      <c r="A31" s="2" t="s">
        <v>24</v>
      </c>
      <c r="B31" s="4" t="s">
        <v>144</v>
      </c>
      <c r="C31" s="2"/>
      <c r="D31" s="2"/>
      <c r="E31" s="2"/>
      <c r="F31" s="2"/>
      <c r="G31" s="2"/>
      <c r="H31" s="2"/>
    </row>
    <row r="32" spans="1:8" ht="15.75">
      <c r="A32" s="2" t="s">
        <v>47</v>
      </c>
      <c r="C32" s="2"/>
      <c r="D32" s="2"/>
      <c r="E32" s="2"/>
      <c r="F32" s="2"/>
      <c r="G32" s="2"/>
      <c r="H32" s="2"/>
    </row>
    <row r="33" spans="1:8" ht="15.75">
      <c r="A33" s="2" t="s">
        <v>76</v>
      </c>
      <c r="C33" s="2"/>
      <c r="D33" s="2"/>
      <c r="E33" s="2"/>
      <c r="F33" s="2"/>
      <c r="G33" s="2"/>
      <c r="H33" s="2"/>
    </row>
    <row r="35" spans="2:8" ht="15.75">
      <c r="B35" s="11" t="s">
        <v>8</v>
      </c>
      <c r="C35" s="13"/>
      <c r="D35" s="13"/>
      <c r="E35" s="13"/>
      <c r="F35" s="12"/>
      <c r="G35" s="2"/>
      <c r="H35" s="20"/>
    </row>
    <row r="36" spans="2:8" ht="15.75">
      <c r="B36" s="2"/>
      <c r="C36" s="9" t="s">
        <v>48</v>
      </c>
      <c r="D36" s="9"/>
      <c r="E36" s="7"/>
      <c r="F36" s="10"/>
      <c r="G36" s="10"/>
      <c r="H36" s="5"/>
    </row>
    <row r="37" spans="2:8" ht="15.75">
      <c r="B37" s="4" t="s">
        <v>9</v>
      </c>
      <c r="C37" s="9"/>
      <c r="D37" s="9"/>
      <c r="E37" s="7"/>
      <c r="F37" s="10"/>
      <c r="G37" s="10"/>
      <c r="H37" s="5"/>
    </row>
    <row r="38" spans="3:8" ht="15.75">
      <c r="C38" s="37"/>
      <c r="D38" s="37"/>
      <c r="E38" s="38"/>
      <c r="F38" s="39"/>
      <c r="G38" s="10"/>
      <c r="H38" s="5"/>
    </row>
    <row r="39" spans="3:6" ht="15.75">
      <c r="C39" s="40"/>
      <c r="D39" s="40"/>
      <c r="E39" s="40"/>
      <c r="F39" s="40"/>
    </row>
    <row r="40" spans="3:6" ht="15.75">
      <c r="C40" s="41"/>
      <c r="D40" s="41"/>
      <c r="E40" s="41"/>
      <c r="F40" s="41"/>
    </row>
    <row r="41" spans="3:10" s="4" customFormat="1" ht="15.75">
      <c r="C41" s="42"/>
      <c r="D41" s="42"/>
      <c r="E41" s="42"/>
      <c r="F41" s="42"/>
      <c r="J41"/>
    </row>
    <row r="42" spans="3:10" s="4" customFormat="1" ht="15.75">
      <c r="C42" s="41"/>
      <c r="D42" s="41"/>
      <c r="E42" s="41"/>
      <c r="F42" s="41"/>
      <c r="J42"/>
    </row>
  </sheetData>
  <sheetProtection selectLockedCells="1"/>
  <printOptions/>
  <pageMargins left="0.75" right="0.75" top="0.7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G172"/>
  <sheetViews>
    <sheetView zoomScale="120" zoomScaleNormal="120" zoomScalePageLayoutView="0" workbookViewId="0" topLeftCell="A5">
      <selection activeCell="D18" sqref="D18"/>
    </sheetView>
  </sheetViews>
  <sheetFormatPr defaultColWidth="8.75390625" defaultRowHeight="15.75"/>
  <cols>
    <col min="1" max="1" width="5.125" style="24" customWidth="1"/>
    <col min="2" max="2" width="59.25390625" style="17" customWidth="1"/>
    <col min="3" max="3" width="26.00390625" style="17" customWidth="1"/>
    <col min="4" max="4" width="1.625" style="149" customWidth="1"/>
    <col min="5" max="5" width="1.875" style="150" customWidth="1"/>
    <col min="6" max="6" width="1.875" style="149" customWidth="1"/>
    <col min="7" max="16384" width="8.75390625" style="17" customWidth="1"/>
  </cols>
  <sheetData>
    <row r="1" ht="15.75">
      <c r="B1" s="27" t="s">
        <v>279</v>
      </c>
    </row>
    <row r="2" ht="15.75">
      <c r="B2" s="34" t="str">
        <f>Certification!E2</f>
        <v>Form Date-August 18, 2022</v>
      </c>
    </row>
    <row r="4" ht="15.75">
      <c r="B4" s="31" t="s">
        <v>59</v>
      </c>
    </row>
    <row r="6" spans="2:3" ht="15.75">
      <c r="B6" s="35" t="str">
        <f>+Certification!E5</f>
        <v>Your Agency's Name</v>
      </c>
      <c r="C6" s="35" t="str">
        <f>+Certification!E6</f>
        <v>Your Name</v>
      </c>
    </row>
    <row r="7" spans="2:3" ht="15.75">
      <c r="B7" s="22" t="s">
        <v>11</v>
      </c>
      <c r="C7" s="57" t="str">
        <f>+Certification!E17</f>
        <v> </v>
      </c>
    </row>
    <row r="8" spans="1:3" ht="15.75">
      <c r="A8" s="133"/>
      <c r="B8" s="29" t="s">
        <v>62</v>
      </c>
      <c r="C8" s="56">
        <f ca="1">NOW()</f>
        <v>43586.39706574074</v>
      </c>
    </row>
    <row r="9" spans="1:7" s="115" customFormat="1" ht="15.75">
      <c r="A9" s="119"/>
      <c r="B9" s="134"/>
      <c r="C9" s="118" t="s">
        <v>25</v>
      </c>
      <c r="D9" s="149"/>
      <c r="E9" s="150"/>
      <c r="F9" s="151"/>
      <c r="G9" s="114"/>
    </row>
    <row r="10" spans="1:7" s="115" customFormat="1" ht="15.75">
      <c r="A10" s="119" t="s">
        <v>0</v>
      </c>
      <c r="B10" s="117" t="s">
        <v>68</v>
      </c>
      <c r="C10" s="118" t="s">
        <v>26</v>
      </c>
      <c r="D10" s="149"/>
      <c r="E10" s="150"/>
      <c r="F10" s="151"/>
      <c r="G10" s="114"/>
    </row>
    <row r="11" spans="1:3" ht="21.75" customHeight="1">
      <c r="A11" s="122">
        <v>1</v>
      </c>
      <c r="B11" s="120" t="s">
        <v>169</v>
      </c>
      <c r="C11" s="135">
        <v>0</v>
      </c>
    </row>
    <row r="12" spans="1:3" ht="15.75">
      <c r="A12" s="122">
        <v>2</v>
      </c>
      <c r="B12" s="120" t="s">
        <v>170</v>
      </c>
      <c r="C12" s="135">
        <v>0</v>
      </c>
    </row>
    <row r="13" spans="1:3" ht="15.75">
      <c r="A13" s="122">
        <v>3</v>
      </c>
      <c r="B13" s="120" t="s">
        <v>64</v>
      </c>
      <c r="C13" s="135">
        <v>0</v>
      </c>
    </row>
    <row r="14" spans="1:3" ht="15.75">
      <c r="A14" s="122">
        <v>4</v>
      </c>
      <c r="B14" s="124" t="s">
        <v>67</v>
      </c>
      <c r="C14" s="135">
        <v>0</v>
      </c>
    </row>
    <row r="15" spans="1:3" ht="15.75">
      <c r="A15" s="122">
        <v>5</v>
      </c>
      <c r="B15" s="124" t="s">
        <v>213</v>
      </c>
      <c r="C15" s="135">
        <v>0</v>
      </c>
    </row>
    <row r="16" spans="1:3" ht="15.75">
      <c r="A16" s="122">
        <v>6</v>
      </c>
      <c r="B16" s="124" t="s">
        <v>214</v>
      </c>
      <c r="C16" s="135">
        <v>0</v>
      </c>
    </row>
    <row r="17" spans="1:3" ht="15.75">
      <c r="A17" s="122">
        <v>7</v>
      </c>
      <c r="B17" s="124" t="s">
        <v>215</v>
      </c>
      <c r="C17" s="135">
        <v>0</v>
      </c>
    </row>
    <row r="18" spans="1:4" ht="15.75">
      <c r="A18" s="122"/>
      <c r="B18" s="117" t="s">
        <v>81</v>
      </c>
      <c r="C18" s="136"/>
      <c r="D18" s="207" t="e">
        <f>C38+C44+C50+C56+#REF!+C69+C75+C81+C87+C93+C99+C105+C111+C117+C123+C129+C135+C142+C149+C156+#REF!+#REF!+C163+C169</f>
        <v>#REF!</v>
      </c>
    </row>
    <row r="19" spans="1:4" ht="15.75">
      <c r="A19" s="122">
        <v>8</v>
      </c>
      <c r="B19" s="120" t="s">
        <v>171</v>
      </c>
      <c r="C19" s="135">
        <v>0</v>
      </c>
      <c r="D19" s="207">
        <f>C19+C20+C21</f>
        <v>0</v>
      </c>
    </row>
    <row r="20" spans="1:3" ht="15.75">
      <c r="A20" s="122">
        <v>9</v>
      </c>
      <c r="B20" s="120" t="s">
        <v>172</v>
      </c>
      <c r="C20" s="135">
        <v>0</v>
      </c>
    </row>
    <row r="21" spans="1:3" ht="15.75">
      <c r="A21" s="122">
        <v>10</v>
      </c>
      <c r="B21" s="124" t="s">
        <v>67</v>
      </c>
      <c r="C21" s="135">
        <v>0</v>
      </c>
    </row>
    <row r="22" spans="1:3" ht="15.75">
      <c r="A22" s="122"/>
      <c r="B22" s="117" t="s">
        <v>66</v>
      </c>
      <c r="C22" s="136"/>
    </row>
    <row r="23" spans="1:6" ht="15.75">
      <c r="A23" s="122">
        <v>11</v>
      </c>
      <c r="B23" s="120" t="s">
        <v>18</v>
      </c>
      <c r="C23" s="135">
        <v>0</v>
      </c>
      <c r="F23" s="146"/>
    </row>
    <row r="24" spans="1:3" ht="15.75">
      <c r="A24" s="122">
        <v>12</v>
      </c>
      <c r="B24" s="124" t="s">
        <v>14</v>
      </c>
      <c r="C24" s="135">
        <v>0</v>
      </c>
    </row>
    <row r="25" spans="1:3" ht="15.75">
      <c r="A25" s="122">
        <v>13</v>
      </c>
      <c r="B25" s="124" t="s">
        <v>211</v>
      </c>
      <c r="C25" s="135">
        <v>0</v>
      </c>
    </row>
    <row r="26" spans="1:3" ht="15.75">
      <c r="A26" s="122">
        <v>14</v>
      </c>
      <c r="B26" s="124" t="s">
        <v>15</v>
      </c>
      <c r="C26" s="135">
        <v>0</v>
      </c>
    </row>
    <row r="27" spans="1:3" ht="15.75">
      <c r="A27" s="122">
        <v>15</v>
      </c>
      <c r="B27" s="124" t="s">
        <v>16</v>
      </c>
      <c r="C27" s="135">
        <v>0</v>
      </c>
    </row>
    <row r="28" spans="1:3" ht="15.75">
      <c r="A28" s="122">
        <v>16</v>
      </c>
      <c r="B28" s="124" t="s">
        <v>17</v>
      </c>
      <c r="C28" s="135">
        <v>0</v>
      </c>
    </row>
    <row r="29" spans="1:6" ht="15.75">
      <c r="A29" s="122">
        <v>17</v>
      </c>
      <c r="B29" s="124" t="s">
        <v>19</v>
      </c>
      <c r="C29" s="135">
        <v>0</v>
      </c>
      <c r="E29" s="208">
        <f>RevenueStats!C60</f>
        <v>0</v>
      </c>
      <c r="F29" s="209">
        <f>IF(C29=RevenueStats!C60,0,1)</f>
        <v>0</v>
      </c>
    </row>
    <row r="30" spans="1:3" ht="15.75">
      <c r="A30" s="122">
        <v>18</v>
      </c>
      <c r="B30" s="120" t="s">
        <v>65</v>
      </c>
      <c r="C30" s="135">
        <v>0</v>
      </c>
    </row>
    <row r="31" spans="1:3" ht="15.75">
      <c r="A31" s="122">
        <v>19</v>
      </c>
      <c r="B31" s="120" t="s">
        <v>63</v>
      </c>
      <c r="C31" s="135">
        <v>0</v>
      </c>
    </row>
    <row r="32" spans="1:3" ht="15.75">
      <c r="A32" s="122">
        <v>20</v>
      </c>
      <c r="B32" s="124" t="s">
        <v>67</v>
      </c>
      <c r="C32" s="135">
        <v>0</v>
      </c>
    </row>
    <row r="33" spans="1:3" ht="30" customHeight="1">
      <c r="A33" s="122"/>
      <c r="B33" s="117" t="s">
        <v>144</v>
      </c>
      <c r="C33" s="136"/>
    </row>
    <row r="34" spans="1:3" ht="15.75">
      <c r="A34" s="122"/>
      <c r="B34" s="134" t="s">
        <v>134</v>
      </c>
      <c r="C34" s="136"/>
    </row>
    <row r="35" spans="1:6" ht="15.75">
      <c r="A35" s="122">
        <v>21</v>
      </c>
      <c r="B35" s="120" t="s">
        <v>165</v>
      </c>
      <c r="C35" s="135">
        <v>0</v>
      </c>
      <c r="D35" s="207">
        <f>C35</f>
        <v>0</v>
      </c>
      <c r="E35" s="208">
        <f>RevenueStats!D10+RevenueStats!D11</f>
        <v>0</v>
      </c>
      <c r="F35" s="210">
        <f>RevenueStats!G10+RevenueStats!G11</f>
        <v>0</v>
      </c>
    </row>
    <row r="36" spans="1:4" ht="15.75">
      <c r="A36" s="122">
        <v>22</v>
      </c>
      <c r="B36" s="120" t="s">
        <v>166</v>
      </c>
      <c r="C36" s="135">
        <v>0</v>
      </c>
      <c r="D36" s="207">
        <f>SUM(C36:C38)</f>
        <v>0</v>
      </c>
    </row>
    <row r="37" spans="1:3" ht="15.75">
      <c r="A37" s="122">
        <v>23</v>
      </c>
      <c r="B37" s="120" t="s">
        <v>167</v>
      </c>
      <c r="C37" s="135">
        <v>0</v>
      </c>
    </row>
    <row r="38" spans="1:3" ht="15.75">
      <c r="A38" s="122">
        <v>24</v>
      </c>
      <c r="B38" s="124" t="s">
        <v>168</v>
      </c>
      <c r="C38" s="135">
        <v>0</v>
      </c>
    </row>
    <row r="39" spans="1:3" ht="15.75">
      <c r="A39" s="122"/>
      <c r="B39" s="120"/>
      <c r="C39" s="136"/>
    </row>
    <row r="40" spans="1:3" ht="15.75">
      <c r="A40" s="122"/>
      <c r="B40" s="134" t="s">
        <v>273</v>
      </c>
      <c r="C40" s="136"/>
    </row>
    <row r="41" spans="1:6" ht="15.75">
      <c r="A41" s="122">
        <v>25</v>
      </c>
      <c r="B41" s="120" t="s">
        <v>165</v>
      </c>
      <c r="C41" s="135">
        <v>0</v>
      </c>
      <c r="D41" s="207">
        <f>C41</f>
        <v>0</v>
      </c>
      <c r="E41" s="208">
        <f>RevenueStats!D12</f>
        <v>0</v>
      </c>
      <c r="F41" s="210">
        <f>RevenueStats!G12</f>
        <v>0</v>
      </c>
    </row>
    <row r="42" spans="1:4" ht="15.75">
      <c r="A42" s="122">
        <v>26</v>
      </c>
      <c r="B42" s="120" t="s">
        <v>166</v>
      </c>
      <c r="C42" s="135">
        <v>0</v>
      </c>
      <c r="D42" s="207">
        <f>SUM(C42:C44)</f>
        <v>0</v>
      </c>
    </row>
    <row r="43" spans="1:3" ht="15.75">
      <c r="A43" s="122">
        <v>27</v>
      </c>
      <c r="B43" s="120" t="s">
        <v>167</v>
      </c>
      <c r="C43" s="135">
        <v>0</v>
      </c>
    </row>
    <row r="44" spans="1:3" ht="15.75">
      <c r="A44" s="122">
        <v>28</v>
      </c>
      <c r="B44" s="124" t="s">
        <v>168</v>
      </c>
      <c r="C44" s="135">
        <v>0</v>
      </c>
    </row>
    <row r="45" spans="1:3" ht="15.75">
      <c r="A45" s="122"/>
      <c r="B45" s="120"/>
      <c r="C45" s="136"/>
    </row>
    <row r="46" spans="1:3" ht="15.75">
      <c r="A46" s="122"/>
      <c r="B46" s="134" t="s">
        <v>164</v>
      </c>
      <c r="C46" s="136"/>
    </row>
    <row r="47" spans="1:6" ht="15.75">
      <c r="A47" s="122">
        <v>29</v>
      </c>
      <c r="B47" s="120" t="s">
        <v>165</v>
      </c>
      <c r="C47" s="135">
        <v>0</v>
      </c>
      <c r="D47" s="207">
        <f>C47</f>
        <v>0</v>
      </c>
      <c r="E47" s="208">
        <f>RevenueStats!D13+RevenueStats!D14</f>
        <v>0</v>
      </c>
      <c r="F47" s="210">
        <f>RevenueStats!G13+RevenueStats!G14</f>
        <v>0</v>
      </c>
    </row>
    <row r="48" spans="1:4" ht="15.75">
      <c r="A48" s="122">
        <v>30</v>
      </c>
      <c r="B48" s="120" t="s">
        <v>166</v>
      </c>
      <c r="C48" s="135">
        <v>0</v>
      </c>
      <c r="D48" s="207">
        <f>SUM(C48:C50)</f>
        <v>0</v>
      </c>
    </row>
    <row r="49" spans="1:3" ht="15.75">
      <c r="A49" s="122">
        <v>31</v>
      </c>
      <c r="B49" s="120" t="s">
        <v>167</v>
      </c>
      <c r="C49" s="135">
        <v>0</v>
      </c>
    </row>
    <row r="50" spans="1:3" ht="15.75">
      <c r="A50" s="122">
        <v>32</v>
      </c>
      <c r="B50" s="124" t="s">
        <v>168</v>
      </c>
      <c r="C50" s="135">
        <v>0</v>
      </c>
    </row>
    <row r="51" spans="1:3" ht="15.75">
      <c r="A51" s="122"/>
      <c r="B51" s="120"/>
      <c r="C51" s="136"/>
    </row>
    <row r="52" spans="1:3" ht="15.75">
      <c r="A52" s="122"/>
      <c r="B52" s="193" t="s">
        <v>278</v>
      </c>
      <c r="C52" s="136"/>
    </row>
    <row r="53" spans="1:6" ht="15.75">
      <c r="A53" s="122">
        <v>33</v>
      </c>
      <c r="B53" s="120" t="s">
        <v>165</v>
      </c>
      <c r="C53" s="135">
        <v>0</v>
      </c>
      <c r="D53" s="207">
        <f>C53</f>
        <v>0</v>
      </c>
      <c r="E53" s="208">
        <f>RevenueStats!D15</f>
        <v>0</v>
      </c>
      <c r="F53" s="210">
        <f>RevenueStats!G15</f>
        <v>0</v>
      </c>
    </row>
    <row r="54" spans="1:4" ht="15.75">
      <c r="A54" s="122">
        <v>34</v>
      </c>
      <c r="B54" s="120" t="s">
        <v>166</v>
      </c>
      <c r="C54" s="135">
        <v>0</v>
      </c>
      <c r="D54" s="207">
        <f>SUM(C54:C56)</f>
        <v>0</v>
      </c>
    </row>
    <row r="55" spans="1:3" ht="15.75">
      <c r="A55" s="122">
        <v>35</v>
      </c>
      <c r="B55" s="120" t="s">
        <v>167</v>
      </c>
      <c r="C55" s="135">
        <v>0</v>
      </c>
    </row>
    <row r="56" spans="1:3" ht="15.75">
      <c r="A56" s="122">
        <v>36</v>
      </c>
      <c r="B56" s="124" t="s">
        <v>168</v>
      </c>
      <c r="C56" s="135">
        <v>0</v>
      </c>
    </row>
    <row r="57" spans="1:3" ht="15.75">
      <c r="A57" s="122"/>
      <c r="B57" s="124"/>
      <c r="C57" s="135"/>
    </row>
    <row r="58" spans="1:3" ht="15.75">
      <c r="A58" s="122"/>
      <c r="B58" s="124"/>
      <c r="C58" s="135"/>
    </row>
    <row r="59" spans="1:3" ht="15.75">
      <c r="A59" s="122"/>
      <c r="B59" s="192" t="s">
        <v>277</v>
      </c>
      <c r="C59" s="183"/>
    </row>
    <row r="60" spans="1:3" ht="15.75">
      <c r="A60" s="122">
        <v>37</v>
      </c>
      <c r="B60" s="120" t="s">
        <v>165</v>
      </c>
      <c r="C60" s="135"/>
    </row>
    <row r="61" spans="1:3" ht="15.75">
      <c r="A61" s="122">
        <v>38</v>
      </c>
      <c r="B61" s="120" t="s">
        <v>166</v>
      </c>
      <c r="C61" s="135"/>
    </row>
    <row r="62" spans="1:3" ht="15.75">
      <c r="A62" s="122">
        <v>39</v>
      </c>
      <c r="B62" s="120" t="s">
        <v>167</v>
      </c>
      <c r="C62" s="135"/>
    </row>
    <row r="63" spans="1:3" ht="15.75">
      <c r="A63" s="122">
        <v>40</v>
      </c>
      <c r="B63" s="124" t="s">
        <v>168</v>
      </c>
      <c r="C63" s="135"/>
    </row>
    <row r="64" spans="1:3" ht="15.75">
      <c r="A64" s="122"/>
      <c r="B64" s="120"/>
      <c r="C64" s="136"/>
    </row>
    <row r="65" spans="1:3" ht="15.75">
      <c r="A65" s="122"/>
      <c r="B65" s="134" t="s">
        <v>82</v>
      </c>
      <c r="C65" s="136"/>
    </row>
    <row r="66" spans="1:6" ht="15.75">
      <c r="A66" s="122">
        <v>41</v>
      </c>
      <c r="B66" s="120" t="s">
        <v>165</v>
      </c>
      <c r="C66" s="135">
        <v>0</v>
      </c>
      <c r="D66" s="207">
        <f>C66</f>
        <v>0</v>
      </c>
      <c r="E66" s="208">
        <f>RevenueStats!D19</f>
        <v>0</v>
      </c>
      <c r="F66" s="210">
        <f>RevenueStats!G19</f>
        <v>0</v>
      </c>
    </row>
    <row r="67" spans="1:4" ht="15.75">
      <c r="A67" s="122">
        <v>42</v>
      </c>
      <c r="B67" s="120" t="s">
        <v>166</v>
      </c>
      <c r="C67" s="135">
        <v>0</v>
      </c>
      <c r="D67" s="207">
        <f>SUM(C67:C69)</f>
        <v>0</v>
      </c>
    </row>
    <row r="68" spans="1:3" ht="15.75">
      <c r="A68" s="122">
        <v>43</v>
      </c>
      <c r="B68" s="120" t="s">
        <v>167</v>
      </c>
      <c r="C68" s="135">
        <v>0</v>
      </c>
    </row>
    <row r="69" spans="1:3" ht="15.75">
      <c r="A69" s="122">
        <v>44</v>
      </c>
      <c r="B69" s="124" t="s">
        <v>168</v>
      </c>
      <c r="C69" s="135">
        <v>0</v>
      </c>
    </row>
    <row r="70" spans="1:3" ht="15.75">
      <c r="A70" s="122"/>
      <c r="B70" s="120"/>
      <c r="C70" s="136"/>
    </row>
    <row r="71" spans="1:3" ht="15.75">
      <c r="A71" s="122"/>
      <c r="B71" s="134" t="s">
        <v>83</v>
      </c>
      <c r="C71" s="136"/>
    </row>
    <row r="72" spans="1:6" ht="15.75">
      <c r="A72" s="122">
        <v>45</v>
      </c>
      <c r="B72" s="120" t="s">
        <v>165</v>
      </c>
      <c r="C72" s="135">
        <v>0</v>
      </c>
      <c r="D72" s="207">
        <f>C72</f>
        <v>0</v>
      </c>
      <c r="E72" s="208">
        <f>RevenueStats!D20</f>
        <v>0</v>
      </c>
      <c r="F72" s="210">
        <f>RevenueStats!G20</f>
        <v>0</v>
      </c>
    </row>
    <row r="73" spans="1:4" ht="15.75">
      <c r="A73" s="122">
        <v>46</v>
      </c>
      <c r="B73" s="120" t="s">
        <v>166</v>
      </c>
      <c r="C73" s="135">
        <v>0</v>
      </c>
      <c r="D73" s="207">
        <f>SUM(C73:C75)</f>
        <v>0</v>
      </c>
    </row>
    <row r="74" spans="1:3" ht="15.75">
      <c r="A74" s="122">
        <v>47</v>
      </c>
      <c r="B74" s="120" t="s">
        <v>167</v>
      </c>
      <c r="C74" s="135">
        <v>0</v>
      </c>
    </row>
    <row r="75" spans="1:3" ht="15.75">
      <c r="A75" s="122">
        <v>48</v>
      </c>
      <c r="B75" s="124" t="s">
        <v>168</v>
      </c>
      <c r="C75" s="135">
        <v>0</v>
      </c>
    </row>
    <row r="76" spans="1:3" ht="15.75">
      <c r="A76" s="122"/>
      <c r="B76" s="120"/>
      <c r="C76" s="136"/>
    </row>
    <row r="77" spans="1:3" ht="15.75">
      <c r="A77" s="122"/>
      <c r="B77" s="134" t="s">
        <v>128</v>
      </c>
      <c r="C77" s="136"/>
    </row>
    <row r="78" spans="1:6" ht="15.75">
      <c r="A78" s="122">
        <v>49</v>
      </c>
      <c r="B78" s="120" t="s">
        <v>165</v>
      </c>
      <c r="C78" s="135">
        <v>0</v>
      </c>
      <c r="D78" s="207">
        <f>C78</f>
        <v>0</v>
      </c>
      <c r="E78" s="208">
        <f>RevenueStats!D21</f>
        <v>0</v>
      </c>
      <c r="F78" s="210">
        <f>RevenueStats!G21</f>
        <v>0</v>
      </c>
    </row>
    <row r="79" spans="1:4" ht="15.75">
      <c r="A79" s="122">
        <v>50</v>
      </c>
      <c r="B79" s="120" t="s">
        <v>166</v>
      </c>
      <c r="C79" s="135">
        <v>0</v>
      </c>
      <c r="D79" s="207">
        <f>SUM(C79:C81)</f>
        <v>0</v>
      </c>
    </row>
    <row r="80" spans="1:3" ht="15.75">
      <c r="A80" s="122">
        <v>51</v>
      </c>
      <c r="B80" s="120" t="s">
        <v>167</v>
      </c>
      <c r="C80" s="135">
        <v>0</v>
      </c>
    </row>
    <row r="81" spans="1:3" ht="15.75">
      <c r="A81" s="122">
        <v>52</v>
      </c>
      <c r="B81" s="124" t="s">
        <v>168</v>
      </c>
      <c r="C81" s="135">
        <v>0</v>
      </c>
    </row>
    <row r="82" spans="1:3" ht="15.75">
      <c r="A82" s="122"/>
      <c r="B82" s="120"/>
      <c r="C82" s="136"/>
    </row>
    <row r="83" spans="1:3" ht="15.75">
      <c r="A83" s="122"/>
      <c r="B83" s="134" t="s">
        <v>79</v>
      </c>
      <c r="C83" s="136"/>
    </row>
    <row r="84" spans="1:6" ht="15.75">
      <c r="A84" s="122">
        <v>53</v>
      </c>
      <c r="B84" s="120" t="s">
        <v>165</v>
      </c>
      <c r="C84" s="135">
        <v>0</v>
      </c>
      <c r="D84" s="207">
        <f>C84</f>
        <v>0</v>
      </c>
      <c r="E84" s="208">
        <f>RevenueStats!D22</f>
        <v>0</v>
      </c>
      <c r="F84" s="210">
        <f>RevenueStats!G22</f>
        <v>0</v>
      </c>
    </row>
    <row r="85" spans="1:4" ht="15.75">
      <c r="A85" s="122">
        <v>54</v>
      </c>
      <c r="B85" s="120" t="s">
        <v>166</v>
      </c>
      <c r="C85" s="135">
        <v>0</v>
      </c>
      <c r="D85" s="207">
        <f>SUM(C85:C87)</f>
        <v>0</v>
      </c>
    </row>
    <row r="86" spans="1:3" ht="15.75">
      <c r="A86" s="122">
        <v>55</v>
      </c>
      <c r="B86" s="120" t="s">
        <v>167</v>
      </c>
      <c r="C86" s="135">
        <v>0</v>
      </c>
    </row>
    <row r="87" spans="1:3" ht="15.75">
      <c r="A87" s="122">
        <v>56</v>
      </c>
      <c r="B87" s="124" t="s">
        <v>168</v>
      </c>
      <c r="C87" s="135">
        <v>0</v>
      </c>
    </row>
    <row r="88" spans="1:3" ht="15.75">
      <c r="A88" s="122"/>
      <c r="B88" s="120"/>
      <c r="C88" s="136"/>
    </row>
    <row r="89" spans="1:3" ht="15.75">
      <c r="A89" s="122"/>
      <c r="B89" s="134" t="s">
        <v>32</v>
      </c>
      <c r="C89" s="136"/>
    </row>
    <row r="90" spans="1:6" ht="15.75">
      <c r="A90" s="122">
        <v>57</v>
      </c>
      <c r="B90" s="120" t="s">
        <v>165</v>
      </c>
      <c r="C90" s="135">
        <v>0</v>
      </c>
      <c r="D90" s="207">
        <f>C90</f>
        <v>0</v>
      </c>
      <c r="E90" s="208">
        <f>RevenueStats!D23</f>
        <v>0</v>
      </c>
      <c r="F90" s="210">
        <f>RevenueStats!G23</f>
        <v>0</v>
      </c>
    </row>
    <row r="91" spans="1:4" ht="15.75">
      <c r="A91" s="122">
        <v>58</v>
      </c>
      <c r="B91" s="120" t="s">
        <v>166</v>
      </c>
      <c r="C91" s="135">
        <v>0</v>
      </c>
      <c r="D91" s="207">
        <f>SUM(C91:C93)</f>
        <v>0</v>
      </c>
    </row>
    <row r="92" spans="1:3" ht="15.75">
      <c r="A92" s="122">
        <v>59</v>
      </c>
      <c r="B92" s="120" t="s">
        <v>167</v>
      </c>
      <c r="C92" s="135">
        <v>0</v>
      </c>
    </row>
    <row r="93" spans="1:3" ht="15.75">
      <c r="A93" s="122">
        <v>60</v>
      </c>
      <c r="B93" s="124" t="s">
        <v>168</v>
      </c>
      <c r="C93" s="135">
        <v>0</v>
      </c>
    </row>
    <row r="94" spans="1:3" ht="15.75">
      <c r="A94" s="122"/>
      <c r="B94" s="120"/>
      <c r="C94" s="136"/>
    </row>
    <row r="95" spans="1:3" ht="15.75">
      <c r="A95" s="122"/>
      <c r="B95" s="134" t="s">
        <v>139</v>
      </c>
      <c r="C95" s="136"/>
    </row>
    <row r="96" spans="1:6" ht="15.75">
      <c r="A96" s="122">
        <v>61</v>
      </c>
      <c r="B96" s="120" t="s">
        <v>165</v>
      </c>
      <c r="C96" s="135">
        <v>0</v>
      </c>
      <c r="D96" s="207">
        <f>C96</f>
        <v>0</v>
      </c>
      <c r="E96" s="208">
        <f>RevenueStats!D24</f>
        <v>0</v>
      </c>
      <c r="F96" s="210">
        <f>RevenueStats!G24</f>
        <v>0</v>
      </c>
    </row>
    <row r="97" spans="1:4" ht="15.75">
      <c r="A97" s="122">
        <v>62</v>
      </c>
      <c r="B97" s="120" t="s">
        <v>166</v>
      </c>
      <c r="C97" s="135">
        <v>0</v>
      </c>
      <c r="D97" s="207">
        <f>SUM(C97:C99)</f>
        <v>0</v>
      </c>
    </row>
    <row r="98" spans="1:3" ht="15.75">
      <c r="A98" s="122">
        <v>63</v>
      </c>
      <c r="B98" s="120" t="s">
        <v>167</v>
      </c>
      <c r="C98" s="135">
        <v>0</v>
      </c>
    </row>
    <row r="99" spans="1:3" ht="15.75">
      <c r="A99" s="122">
        <v>64</v>
      </c>
      <c r="B99" s="124" t="s">
        <v>168</v>
      </c>
      <c r="C99" s="135">
        <v>0</v>
      </c>
    </row>
    <row r="100" spans="1:3" ht="15.75">
      <c r="A100" s="122"/>
      <c r="B100" s="120"/>
      <c r="C100" s="136"/>
    </row>
    <row r="101" spans="1:3" ht="15.75">
      <c r="A101" s="122"/>
      <c r="B101" s="134" t="s">
        <v>140</v>
      </c>
      <c r="C101" s="136"/>
    </row>
    <row r="102" spans="1:6" ht="15.75">
      <c r="A102" s="122">
        <v>65</v>
      </c>
      <c r="B102" s="120" t="s">
        <v>165</v>
      </c>
      <c r="C102" s="135">
        <v>0</v>
      </c>
      <c r="D102" s="207">
        <f>C102</f>
        <v>0</v>
      </c>
      <c r="E102" s="208">
        <f>RevenueStats!D25</f>
        <v>0</v>
      </c>
      <c r="F102" s="210">
        <f>RevenueStats!G25</f>
        <v>0</v>
      </c>
    </row>
    <row r="103" spans="1:4" ht="15.75">
      <c r="A103" s="122">
        <v>66</v>
      </c>
      <c r="B103" s="120" t="s">
        <v>166</v>
      </c>
      <c r="C103" s="135">
        <v>0</v>
      </c>
      <c r="D103" s="207">
        <f>SUM(C103:C105)</f>
        <v>0</v>
      </c>
    </row>
    <row r="104" spans="1:3" ht="15.75">
      <c r="A104" s="122">
        <v>67</v>
      </c>
      <c r="B104" s="120" t="s">
        <v>167</v>
      </c>
      <c r="C104" s="135">
        <v>0</v>
      </c>
    </row>
    <row r="105" spans="1:3" ht="15.75">
      <c r="A105" s="122">
        <v>68</v>
      </c>
      <c r="B105" s="124" t="s">
        <v>168</v>
      </c>
      <c r="C105" s="135">
        <v>0</v>
      </c>
    </row>
    <row r="106" spans="1:3" ht="15.75">
      <c r="A106" s="122"/>
      <c r="B106" s="120"/>
      <c r="C106" s="136"/>
    </row>
    <row r="107" spans="1:3" ht="15.75">
      <c r="A107" s="122"/>
      <c r="B107" s="134" t="s">
        <v>135</v>
      </c>
      <c r="C107" s="136"/>
    </row>
    <row r="108" spans="1:6" ht="15.75">
      <c r="A108" s="122">
        <v>69</v>
      </c>
      <c r="B108" s="120" t="s">
        <v>165</v>
      </c>
      <c r="C108" s="135">
        <v>0</v>
      </c>
      <c r="D108" s="207">
        <f>C108</f>
        <v>0</v>
      </c>
      <c r="E108" s="208">
        <f>RevenueStats!D26+RevenueStats!D27</f>
        <v>0</v>
      </c>
      <c r="F108" s="210">
        <f>RevenueStats!G26+RevenueStats!G27</f>
        <v>0</v>
      </c>
    </row>
    <row r="109" spans="1:4" ht="15.75">
      <c r="A109" s="122">
        <v>70</v>
      </c>
      <c r="B109" s="120" t="s">
        <v>166</v>
      </c>
      <c r="C109" s="135">
        <v>0</v>
      </c>
      <c r="D109" s="207">
        <f>SUM(C109:C111)</f>
        <v>0</v>
      </c>
    </row>
    <row r="110" spans="1:3" ht="15.75">
      <c r="A110" s="122">
        <v>71</v>
      </c>
      <c r="B110" s="120" t="s">
        <v>167</v>
      </c>
      <c r="C110" s="135">
        <v>0</v>
      </c>
    </row>
    <row r="111" spans="1:3" ht="15.75">
      <c r="A111" s="122">
        <v>72</v>
      </c>
      <c r="B111" s="124" t="s">
        <v>168</v>
      </c>
      <c r="C111" s="135">
        <v>0</v>
      </c>
    </row>
    <row r="112" spans="1:3" ht="15.75">
      <c r="A112" s="122"/>
      <c r="B112" s="120"/>
      <c r="C112" s="136"/>
    </row>
    <row r="113" spans="1:3" ht="15.75">
      <c r="A113" s="122"/>
      <c r="B113" s="134" t="s">
        <v>223</v>
      </c>
      <c r="C113" s="136"/>
    </row>
    <row r="114" spans="1:6" ht="15.75">
      <c r="A114" s="122">
        <v>73</v>
      </c>
      <c r="B114" s="120" t="s">
        <v>165</v>
      </c>
      <c r="C114" s="135">
        <v>0</v>
      </c>
      <c r="D114" s="207">
        <f>C114</f>
        <v>0</v>
      </c>
      <c r="E114" s="208">
        <f>RevenueStats!D28+RevenueStats!D29+RevenueStats!D30+RevenueStats!D31</f>
        <v>0</v>
      </c>
      <c r="F114" s="210">
        <f>RevenueStats!G28+RevenueStats!G29+RevenueStats!G30+RevenueStats!G31</f>
        <v>0</v>
      </c>
    </row>
    <row r="115" spans="1:4" ht="15.75">
      <c r="A115" s="122">
        <v>74</v>
      </c>
      <c r="B115" s="120" t="s">
        <v>166</v>
      </c>
      <c r="C115" s="135">
        <v>0</v>
      </c>
      <c r="D115" s="207">
        <f>SUM(C115:C117)</f>
        <v>0</v>
      </c>
    </row>
    <row r="116" spans="1:3" ht="15.75">
      <c r="A116" s="122">
        <v>75</v>
      </c>
      <c r="B116" s="120" t="s">
        <v>167</v>
      </c>
      <c r="C116" s="135">
        <v>0</v>
      </c>
    </row>
    <row r="117" spans="1:3" ht="15.75">
      <c r="A117" s="122">
        <v>76</v>
      </c>
      <c r="B117" s="124" t="s">
        <v>168</v>
      </c>
      <c r="C117" s="135">
        <v>0</v>
      </c>
    </row>
    <row r="118" spans="1:3" ht="15.75">
      <c r="A118" s="122"/>
      <c r="B118" s="124"/>
      <c r="C118" s="136"/>
    </row>
    <row r="119" spans="1:3" ht="15.75">
      <c r="A119" s="122"/>
      <c r="B119" s="134" t="s">
        <v>136</v>
      </c>
      <c r="C119" s="136"/>
    </row>
    <row r="120" spans="1:6" ht="15.75">
      <c r="A120" s="122">
        <v>77</v>
      </c>
      <c r="B120" s="120" t="s">
        <v>165</v>
      </c>
      <c r="C120" s="135">
        <v>0</v>
      </c>
      <c r="D120" s="207">
        <f>C120</f>
        <v>0</v>
      </c>
      <c r="E120" s="208">
        <f>RevenueStats!D32+RevenueStats!D33</f>
        <v>0</v>
      </c>
      <c r="F120" s="210">
        <f>RevenueStats!G32+RevenueStats!G33</f>
        <v>0</v>
      </c>
    </row>
    <row r="121" spans="1:4" ht="15.75">
      <c r="A121" s="122">
        <v>78</v>
      </c>
      <c r="B121" s="120" t="s">
        <v>166</v>
      </c>
      <c r="C121" s="135">
        <v>0</v>
      </c>
      <c r="D121" s="207">
        <f>SUM(C121:C123)</f>
        <v>0</v>
      </c>
    </row>
    <row r="122" spans="1:3" ht="15.75">
      <c r="A122" s="122">
        <v>79</v>
      </c>
      <c r="B122" s="120" t="s">
        <v>167</v>
      </c>
      <c r="C122" s="135">
        <v>0</v>
      </c>
    </row>
    <row r="123" spans="1:3" ht="15.75">
      <c r="A123" s="122">
        <v>80</v>
      </c>
      <c r="B123" s="124" t="s">
        <v>168</v>
      </c>
      <c r="C123" s="135">
        <v>0</v>
      </c>
    </row>
    <row r="124" spans="1:3" ht="15.75">
      <c r="A124" s="122"/>
      <c r="B124" s="124"/>
      <c r="C124" s="137"/>
    </row>
    <row r="125" spans="1:3" ht="15.75">
      <c r="A125" s="122"/>
      <c r="B125" s="134" t="s">
        <v>78</v>
      </c>
      <c r="C125" s="116"/>
    </row>
    <row r="126" spans="1:6" ht="15.75">
      <c r="A126" s="122">
        <v>81</v>
      </c>
      <c r="B126" s="120" t="s">
        <v>165</v>
      </c>
      <c r="C126" s="135">
        <v>0</v>
      </c>
      <c r="D126" s="207">
        <f>C126</f>
        <v>0</v>
      </c>
      <c r="E126" s="208">
        <f>RevenueStats!D34</f>
        <v>0</v>
      </c>
      <c r="F126" s="210">
        <f>RevenueStats!G34</f>
        <v>0</v>
      </c>
    </row>
    <row r="127" spans="1:4" ht="15.75">
      <c r="A127" s="122">
        <v>82</v>
      </c>
      <c r="B127" s="120" t="s">
        <v>166</v>
      </c>
      <c r="C127" s="135">
        <v>0</v>
      </c>
      <c r="D127" s="207">
        <f>SUM(C127:C129)</f>
        <v>0</v>
      </c>
    </row>
    <row r="128" spans="1:3" ht="15.75">
      <c r="A128" s="122">
        <v>83</v>
      </c>
      <c r="B128" s="120" t="s">
        <v>167</v>
      </c>
      <c r="C128" s="135">
        <v>0</v>
      </c>
    </row>
    <row r="129" spans="1:3" ht="15.75">
      <c r="A129" s="122">
        <v>84</v>
      </c>
      <c r="B129" s="124" t="s">
        <v>168</v>
      </c>
      <c r="C129" s="135">
        <v>0</v>
      </c>
    </row>
    <row r="130" spans="1:3" ht="15.75">
      <c r="A130" s="122"/>
      <c r="B130" s="124"/>
      <c r="C130" s="116"/>
    </row>
    <row r="131" spans="1:3" ht="15.75">
      <c r="A131" s="122"/>
      <c r="B131" s="134" t="s">
        <v>137</v>
      </c>
      <c r="C131" s="137"/>
    </row>
    <row r="132" spans="1:6" ht="15.75">
      <c r="A132" s="122">
        <v>85</v>
      </c>
      <c r="B132" s="120" t="s">
        <v>165</v>
      </c>
      <c r="C132" s="135">
        <v>0</v>
      </c>
      <c r="D132" s="207">
        <f>C132</f>
        <v>0</v>
      </c>
      <c r="E132" s="208">
        <f>RevenueStats!D35+RevenueStats!D36+RevenueStats!D37+RevenueStats!D38</f>
        <v>0</v>
      </c>
      <c r="F132" s="210">
        <f>RevenueStats!G35+RevenueStats!G36+RevenueStats!G37+RevenueStats!G38</f>
        <v>0</v>
      </c>
    </row>
    <row r="133" spans="1:4" ht="15.75">
      <c r="A133" s="122">
        <v>86</v>
      </c>
      <c r="B133" s="120" t="s">
        <v>166</v>
      </c>
      <c r="C133" s="135">
        <v>0</v>
      </c>
      <c r="D133" s="207">
        <f>SUM(C133:C135)</f>
        <v>0</v>
      </c>
    </row>
    <row r="134" spans="1:3" ht="15.75">
      <c r="A134" s="122">
        <v>87</v>
      </c>
      <c r="B134" s="120" t="s">
        <v>167</v>
      </c>
      <c r="C134" s="135">
        <v>0</v>
      </c>
    </row>
    <row r="135" spans="1:3" ht="15.75">
      <c r="A135" s="122">
        <v>88</v>
      </c>
      <c r="B135" s="124" t="s">
        <v>168</v>
      </c>
      <c r="C135" s="135">
        <v>0</v>
      </c>
    </row>
    <row r="136" spans="1:3" ht="15.75">
      <c r="A136" s="122"/>
      <c r="B136" s="124"/>
      <c r="C136" s="136"/>
    </row>
    <row r="137" spans="1:3" ht="15.75">
      <c r="A137" s="122"/>
      <c r="B137" s="117" t="s">
        <v>284</v>
      </c>
      <c r="C137" s="136"/>
    </row>
    <row r="138" spans="1:3" ht="15.75">
      <c r="A138" s="122"/>
      <c r="B138" s="134" t="s">
        <v>257</v>
      </c>
      <c r="C138" s="136"/>
    </row>
    <row r="139" spans="1:6" ht="15.75">
      <c r="A139" s="122">
        <v>89</v>
      </c>
      <c r="B139" s="120" t="s">
        <v>165</v>
      </c>
      <c r="C139" s="135">
        <v>0</v>
      </c>
      <c r="D139" s="207">
        <f>C139</f>
        <v>0</v>
      </c>
      <c r="E139" s="208">
        <f>RevenueStats!D40+RevenueStats!D41</f>
        <v>0</v>
      </c>
      <c r="F139" s="210">
        <f>RevenueStats!G40+RevenueStats!G41</f>
        <v>0</v>
      </c>
    </row>
    <row r="140" spans="1:4" ht="15.75">
      <c r="A140" s="122">
        <v>90</v>
      </c>
      <c r="B140" s="120" t="s">
        <v>166</v>
      </c>
      <c r="C140" s="135">
        <v>0</v>
      </c>
      <c r="D140" s="207">
        <f>SUM(C140:C142)</f>
        <v>0</v>
      </c>
    </row>
    <row r="141" spans="1:3" ht="15.75">
      <c r="A141" s="122">
        <v>91</v>
      </c>
      <c r="B141" s="120" t="s">
        <v>167</v>
      </c>
      <c r="C141" s="135">
        <v>0</v>
      </c>
    </row>
    <row r="142" spans="1:3" ht="15.75">
      <c r="A142" s="122">
        <v>92</v>
      </c>
      <c r="B142" s="120" t="s">
        <v>168</v>
      </c>
      <c r="C142" s="135">
        <v>0</v>
      </c>
    </row>
    <row r="143" spans="1:3" ht="15.75">
      <c r="A143" s="122"/>
      <c r="B143" s="120"/>
      <c r="C143" s="136"/>
    </row>
    <row r="144" spans="1:3" ht="15.75">
      <c r="A144" s="122"/>
      <c r="B144" s="117" t="s">
        <v>283</v>
      </c>
      <c r="C144" s="136"/>
    </row>
    <row r="145" spans="1:3" ht="15.75">
      <c r="A145" s="122"/>
      <c r="B145" s="193" t="s">
        <v>258</v>
      </c>
      <c r="C145" s="136"/>
    </row>
    <row r="146" spans="1:6" ht="15.75">
      <c r="A146" s="122">
        <v>93</v>
      </c>
      <c r="B146" s="120" t="s">
        <v>165</v>
      </c>
      <c r="C146" s="135">
        <v>0</v>
      </c>
      <c r="D146" s="207">
        <f>C146</f>
        <v>0</v>
      </c>
      <c r="E146" s="208">
        <f>RevenueStats!D46+RevenueStats!D48+RevenueStats!D49</f>
        <v>0</v>
      </c>
      <c r="F146" s="210">
        <f>RevenueStats!G46+RevenueStats!G48+RevenueStats!G49</f>
        <v>0</v>
      </c>
    </row>
    <row r="147" spans="1:4" ht="15.75">
      <c r="A147" s="122">
        <v>94</v>
      </c>
      <c r="B147" s="120" t="s">
        <v>166</v>
      </c>
      <c r="C147" s="135">
        <v>0</v>
      </c>
      <c r="D147" s="207">
        <f>SUM(C147:C149)</f>
        <v>0</v>
      </c>
    </row>
    <row r="148" spans="1:3" ht="15.75">
      <c r="A148" s="122">
        <v>95</v>
      </c>
      <c r="B148" s="120" t="s">
        <v>167</v>
      </c>
      <c r="C148" s="135">
        <v>0</v>
      </c>
    </row>
    <row r="149" spans="1:3" ht="15.75">
      <c r="A149" s="122">
        <v>96</v>
      </c>
      <c r="B149" s="120" t="s">
        <v>168</v>
      </c>
      <c r="C149" s="135">
        <v>0</v>
      </c>
    </row>
    <row r="150" spans="1:3" ht="15.75">
      <c r="A150" s="122"/>
      <c r="B150" s="120"/>
      <c r="C150" s="136"/>
    </row>
    <row r="151" spans="1:3" ht="15.75">
      <c r="A151" s="122"/>
      <c r="B151" s="117" t="s">
        <v>282</v>
      </c>
      <c r="C151" s="136"/>
    </row>
    <row r="152" spans="1:3" ht="15.75">
      <c r="A152" s="122"/>
      <c r="B152" s="134" t="s">
        <v>256</v>
      </c>
      <c r="C152" s="136"/>
    </row>
    <row r="153" spans="1:6" ht="15.75">
      <c r="A153" s="122">
        <v>97</v>
      </c>
      <c r="B153" s="120" t="s">
        <v>165</v>
      </c>
      <c r="C153" s="135">
        <v>0</v>
      </c>
      <c r="D153" s="207">
        <f>C153</f>
        <v>0</v>
      </c>
      <c r="E153" s="208">
        <f>RevenueStats!D52</f>
        <v>0</v>
      </c>
      <c r="F153" s="210">
        <f>RevenueStats!G52</f>
        <v>0</v>
      </c>
    </row>
    <row r="154" spans="1:4" ht="15.75">
      <c r="A154" s="122">
        <v>98</v>
      </c>
      <c r="B154" s="120" t="s">
        <v>166</v>
      </c>
      <c r="C154" s="135">
        <v>0</v>
      </c>
      <c r="D154" s="207">
        <f>SUM(C154:C156)</f>
        <v>0</v>
      </c>
    </row>
    <row r="155" spans="1:3" ht="15.75">
      <c r="A155" s="122">
        <v>99</v>
      </c>
      <c r="B155" s="120" t="s">
        <v>167</v>
      </c>
      <c r="C155" s="135">
        <v>0</v>
      </c>
    </row>
    <row r="156" spans="1:3" ht="15.75">
      <c r="A156" s="122">
        <v>100</v>
      </c>
      <c r="B156" s="120" t="s">
        <v>168</v>
      </c>
      <c r="C156" s="135">
        <v>0</v>
      </c>
    </row>
    <row r="157" spans="1:3" ht="15.75">
      <c r="A157" s="122"/>
      <c r="B157" s="120"/>
      <c r="C157" s="137"/>
    </row>
    <row r="158" spans="1:3" ht="15.75">
      <c r="A158" s="122"/>
      <c r="B158" s="117" t="s">
        <v>84</v>
      </c>
      <c r="C158" s="137"/>
    </row>
    <row r="159" spans="1:3" ht="15.75">
      <c r="A159" s="122"/>
      <c r="B159" s="134" t="s">
        <v>281</v>
      </c>
      <c r="C159" s="137"/>
    </row>
    <row r="160" spans="1:3" ht="15.75">
      <c r="A160" s="122">
        <v>101</v>
      </c>
      <c r="B160" s="120" t="s">
        <v>165</v>
      </c>
      <c r="C160" s="135">
        <v>0</v>
      </c>
    </row>
    <row r="161" spans="1:3" ht="15.75">
      <c r="A161" s="122">
        <v>102</v>
      </c>
      <c r="B161" s="120" t="s">
        <v>166</v>
      </c>
      <c r="C161" s="135">
        <v>0</v>
      </c>
    </row>
    <row r="162" spans="1:3" ht="15.75">
      <c r="A162" s="122">
        <v>103</v>
      </c>
      <c r="B162" s="120" t="s">
        <v>167</v>
      </c>
      <c r="C162" s="135">
        <v>0</v>
      </c>
    </row>
    <row r="163" spans="1:3" ht="15.75">
      <c r="A163" s="122">
        <v>104</v>
      </c>
      <c r="B163" s="120" t="s">
        <v>168</v>
      </c>
      <c r="C163" s="135">
        <v>0</v>
      </c>
    </row>
    <row r="164" spans="1:3" ht="15.75">
      <c r="A164" s="122"/>
      <c r="B164" s="120"/>
      <c r="C164" s="137"/>
    </row>
    <row r="165" spans="1:3" ht="15.75">
      <c r="A165" s="122"/>
      <c r="B165" s="134" t="s">
        <v>280</v>
      </c>
      <c r="C165" s="137"/>
    </row>
    <row r="166" spans="1:3" ht="15.75">
      <c r="A166" s="122">
        <v>105</v>
      </c>
      <c r="B166" s="120" t="s">
        <v>165</v>
      </c>
      <c r="C166" s="135">
        <v>0</v>
      </c>
    </row>
    <row r="167" spans="1:3" ht="15.75">
      <c r="A167" s="122">
        <v>106</v>
      </c>
      <c r="B167" s="120" t="s">
        <v>166</v>
      </c>
      <c r="C167" s="135">
        <v>0</v>
      </c>
    </row>
    <row r="168" spans="1:3" ht="15.75">
      <c r="A168" s="122">
        <v>107</v>
      </c>
      <c r="B168" s="120" t="s">
        <v>167</v>
      </c>
      <c r="C168" s="135">
        <v>0</v>
      </c>
    </row>
    <row r="169" spans="1:3" ht="15.75">
      <c r="A169" s="122">
        <v>108</v>
      </c>
      <c r="B169" s="120" t="s">
        <v>168</v>
      </c>
      <c r="C169" s="135">
        <v>0</v>
      </c>
    </row>
    <row r="170" spans="1:3" ht="15.75">
      <c r="A170" s="122">
        <v>109</v>
      </c>
      <c r="B170" s="147" t="s">
        <v>151</v>
      </c>
      <c r="C170" s="145">
        <f>SUM(C11:C169)</f>
        <v>0</v>
      </c>
    </row>
    <row r="171" spans="1:3" ht="15.75">
      <c r="A171" s="138"/>
      <c r="C171" s="207">
        <f>C172-C170</f>
        <v>0</v>
      </c>
    </row>
    <row r="172" spans="1:3" ht="15.75">
      <c r="A172" s="122"/>
      <c r="B172" s="147" t="s">
        <v>237</v>
      </c>
      <c r="C172" s="148">
        <v>0</v>
      </c>
    </row>
  </sheetData>
  <sheetProtection selectLockedCells="1"/>
  <conditionalFormatting sqref="E1:E65536">
    <cfRule type="containsText" priority="110" dxfId="287" operator="containsText" stopIfTrue="1" text="No">
      <formula>NOT(ISERROR(SEARCH("No",E1)))</formula>
    </cfRule>
  </conditionalFormatting>
  <conditionalFormatting sqref="C29">
    <cfRule type="expression" priority="107" dxfId="1">
      <formula>AND($E$29&gt;0,$F$29=1)</formula>
    </cfRule>
  </conditionalFormatting>
  <conditionalFormatting sqref="C35">
    <cfRule type="expression" priority="38" dxfId="1">
      <formula>AND($E$35&gt;0,SUM($C$35:$C$38)=0)</formula>
    </cfRule>
    <cfRule type="expression" priority="106" dxfId="1">
      <formula>AND($D$35=0,$D$36&gt;0)</formula>
    </cfRule>
  </conditionalFormatting>
  <conditionalFormatting sqref="C41">
    <cfRule type="expression" priority="29" dxfId="1">
      <formula>AND($E$41&gt;0,SUM($C$41:$C$44)=0)</formula>
    </cfRule>
    <cfRule type="expression" priority="105" dxfId="1">
      <formula>AND($D$41=0,$D$42&gt;0)</formula>
    </cfRule>
  </conditionalFormatting>
  <conditionalFormatting sqref="C47">
    <cfRule type="expression" priority="104" dxfId="1">
      <formula>AND($D$47=0,$D$48&gt;0)</formula>
    </cfRule>
  </conditionalFormatting>
  <conditionalFormatting sqref="C53">
    <cfRule type="expression" priority="103" dxfId="1">
      <formula>AND($D$53=0,$D$54&gt;0)</formula>
    </cfRule>
  </conditionalFormatting>
  <conditionalFormatting sqref="C66">
    <cfRule type="expression" priority="101" dxfId="1">
      <formula>AND($D$66=0,$D$67&gt;0)</formula>
    </cfRule>
  </conditionalFormatting>
  <conditionalFormatting sqref="C72">
    <cfRule type="expression" priority="98" dxfId="1">
      <formula>AND($D$72=0,$D$73&gt;0)</formula>
    </cfRule>
  </conditionalFormatting>
  <conditionalFormatting sqref="C78">
    <cfRule type="expression" priority="97" dxfId="1">
      <formula>AND($D$78=0,$D$79&gt;0)</formula>
    </cfRule>
  </conditionalFormatting>
  <conditionalFormatting sqref="C84">
    <cfRule type="expression" priority="96" dxfId="1">
      <formula>AND($D$84=0,$D$85&gt;0)</formula>
    </cfRule>
  </conditionalFormatting>
  <conditionalFormatting sqref="C90">
    <cfRule type="expression" priority="95" dxfId="1">
      <formula>AND($D$90=0,$D$91&gt;0)</formula>
    </cfRule>
  </conditionalFormatting>
  <conditionalFormatting sqref="C96">
    <cfRule type="expression" priority="94" dxfId="1">
      <formula>AND($D$96=0,$D$97&gt;0)</formula>
    </cfRule>
  </conditionalFormatting>
  <conditionalFormatting sqref="C102">
    <cfRule type="expression" priority="93" dxfId="1">
      <formula>AND($D$102=0,$D$103&gt;0)</formula>
    </cfRule>
  </conditionalFormatting>
  <conditionalFormatting sqref="C108">
    <cfRule type="expression" priority="92" dxfId="1">
      <formula>AND($D$108=0,$D$109&gt;0)</formula>
    </cfRule>
  </conditionalFormatting>
  <conditionalFormatting sqref="C114">
    <cfRule type="expression" priority="91" dxfId="1">
      <formula>AND($D$114=0,$D$115&gt;0)</formula>
    </cfRule>
  </conditionalFormatting>
  <conditionalFormatting sqref="C120">
    <cfRule type="expression" priority="90" dxfId="1">
      <formula>AND($D$120=0,$D$121&gt;0)</formula>
    </cfRule>
  </conditionalFormatting>
  <conditionalFormatting sqref="C126">
    <cfRule type="expression" priority="89" dxfId="1">
      <formula>AND($D$126=0,$D$127&gt;0)</formula>
    </cfRule>
  </conditionalFormatting>
  <conditionalFormatting sqref="C132">
    <cfRule type="expression" priority="88" dxfId="1">
      <formula>AND($D$132=0,$D$133&gt;0)</formula>
    </cfRule>
  </conditionalFormatting>
  <conditionalFormatting sqref="C139">
    <cfRule type="expression" priority="87" dxfId="1">
      <formula>AND($D$139=0,$D$140&gt;0)</formula>
    </cfRule>
  </conditionalFormatting>
  <conditionalFormatting sqref="C146">
    <cfRule type="expression" priority="86" dxfId="1">
      <formula>AND($D$146=0,$D$147&gt;0)</formula>
    </cfRule>
  </conditionalFormatting>
  <conditionalFormatting sqref="C153">
    <cfRule type="expression" priority="85" dxfId="1">
      <formula>AND($D$153=0,$D$154&gt;0)</formula>
    </cfRule>
  </conditionalFormatting>
  <conditionalFormatting sqref="C15">
    <cfRule type="expression" priority="81" dxfId="1">
      <formula>AND(SUM($C$15:$C$17)&gt;0,SUM($C$19:$C$21)&gt;0)</formula>
    </cfRule>
  </conditionalFormatting>
  <conditionalFormatting sqref="C16">
    <cfRule type="expression" priority="80" dxfId="1">
      <formula>AND(SUM($C$15:$C$17)&gt;0,SUM($C$19:$C$21)&gt;0)</formula>
    </cfRule>
  </conditionalFormatting>
  <conditionalFormatting sqref="C17">
    <cfRule type="expression" priority="79" dxfId="1">
      <formula>AND(SUM($C$15:$C$17)&gt;0,SUM($C$19:$C$21)&gt;0)</formula>
    </cfRule>
  </conditionalFormatting>
  <conditionalFormatting sqref="C19">
    <cfRule type="expression" priority="45" dxfId="1">
      <formula>AND($D$18&gt;0,$C$19&gt;0)</formula>
    </cfRule>
    <cfRule type="expression" priority="78" dxfId="1">
      <formula>AND(SUM($C$15:$C$17)&gt;0,SUM($C$19:$C$21)&gt;0)</formula>
    </cfRule>
  </conditionalFormatting>
  <conditionalFormatting sqref="C20">
    <cfRule type="expression" priority="44" dxfId="1">
      <formula>AND($C$20&gt;0,$D$18&gt;0)</formula>
    </cfRule>
    <cfRule type="expression" priority="77" dxfId="1">
      <formula>AND(SUM($C$15:$C$17)&gt;0,SUM($C$19:$C$21)&gt;0)</formula>
    </cfRule>
  </conditionalFormatting>
  <conditionalFormatting sqref="C21">
    <cfRule type="expression" priority="43" dxfId="1">
      <formula>AND($C$21&gt;0,$D$19&gt;0)</formula>
    </cfRule>
    <cfRule type="expression" priority="76" dxfId="1">
      <formula>AND(SUM($C$15:$C$17)&gt;0,SUM($C$19:$C$21)&gt;0)</formula>
    </cfRule>
  </conditionalFormatting>
  <conditionalFormatting sqref="C44">
    <cfRule type="expression" priority="26" dxfId="1">
      <formula>AND($E$41&gt;0,SUM($C$41:$C$44)=0)</formula>
    </cfRule>
    <cfRule type="expression" priority="74" dxfId="1">
      <formula>AND($C$44&gt;0,SUM($C$19:$C$21)&gt;0)</formula>
    </cfRule>
  </conditionalFormatting>
  <conditionalFormatting sqref="C50">
    <cfRule type="expression" priority="73" dxfId="1">
      <formula>AND($C$50&gt;0,SUM($C$19:$C$21)&gt;0)</formula>
    </cfRule>
  </conditionalFormatting>
  <conditionalFormatting sqref="C56:C63">
    <cfRule type="expression" priority="72" dxfId="1">
      <formula>AND($C$56&gt;0,SUM($C$19:$C$21)&gt;0)</formula>
    </cfRule>
  </conditionalFormatting>
  <conditionalFormatting sqref="C69">
    <cfRule type="expression" priority="71" dxfId="1">
      <formula>AND($C$69&gt;0,SUM($C$19:$C$21)&gt;0)</formula>
    </cfRule>
  </conditionalFormatting>
  <conditionalFormatting sqref="C75">
    <cfRule type="expression" priority="70" dxfId="1">
      <formula>AND($C$75&gt;0,SUM($C$19:$C$21)&gt;0)</formula>
    </cfRule>
  </conditionalFormatting>
  <conditionalFormatting sqref="C81">
    <cfRule type="expression" priority="69" dxfId="1">
      <formula>AND($C$81&gt;0,SUM($C$19:$C$21)&gt;0)</formula>
    </cfRule>
  </conditionalFormatting>
  <conditionalFormatting sqref="C87">
    <cfRule type="expression" priority="68" dxfId="1">
      <formula>AND($C$87&gt;0,SUM($C$19:$C$21)&gt;0)</formula>
    </cfRule>
  </conditionalFormatting>
  <conditionalFormatting sqref="C93">
    <cfRule type="expression" priority="67" dxfId="1">
      <formula>AND($C$93&gt;0,SUM($C$19:$C$21)&gt;0)</formula>
    </cfRule>
  </conditionalFormatting>
  <conditionalFormatting sqref="C99">
    <cfRule type="expression" priority="66" dxfId="1">
      <formula>AND($C$99&gt;0,SUM($C$19:$C$21)&gt;0)</formula>
    </cfRule>
  </conditionalFormatting>
  <conditionalFormatting sqref="C105">
    <cfRule type="expression" priority="65" dxfId="1">
      <formula>AND($C$105&gt;0,SUM($C$19:$C$21)&gt;0)</formula>
    </cfRule>
  </conditionalFormatting>
  <conditionalFormatting sqref="C111">
    <cfRule type="expression" priority="64" dxfId="1">
      <formula>AND($C$111&gt;0,SUM($C$19:$C$21)&gt;0)</formula>
    </cfRule>
  </conditionalFormatting>
  <conditionalFormatting sqref="C117">
    <cfRule type="expression" priority="63" dxfId="1">
      <formula>AND($C$117&gt;0,SUM($C$19:$C$21)&gt;0)</formula>
    </cfRule>
  </conditionalFormatting>
  <conditionalFormatting sqref="C123">
    <cfRule type="expression" priority="62" dxfId="1">
      <formula>AND($C$123&gt;0,SUM($C$19:$C$21)&gt;0)</formula>
    </cfRule>
  </conditionalFormatting>
  <conditionalFormatting sqref="C129">
    <cfRule type="expression" priority="61" dxfId="1">
      <formula>AND($C$129&gt;0,SUM($C$19:$C$21)&gt;0)</formula>
    </cfRule>
  </conditionalFormatting>
  <conditionalFormatting sqref="C135">
    <cfRule type="expression" priority="60" dxfId="1">
      <formula>AND($C$135&gt;0,SUM($C$19:$C$21)&gt;0)</formula>
    </cfRule>
  </conditionalFormatting>
  <conditionalFormatting sqref="C142">
    <cfRule type="expression" priority="59" dxfId="1">
      <formula>AND($C$142&gt;0,SUM($C$19:$C$21)&gt;0)</formula>
    </cfRule>
  </conditionalFormatting>
  <conditionalFormatting sqref="C149">
    <cfRule type="expression" priority="58" dxfId="1">
      <formula>AND($C$149&gt;0,SUM($C$19:$C$21)&gt;0)</formula>
    </cfRule>
  </conditionalFormatting>
  <conditionalFormatting sqref="C156">
    <cfRule type="expression" priority="57" dxfId="1">
      <formula>AND($C$156&gt;0,SUM($C$19:$C$21)&gt;0)</formula>
    </cfRule>
  </conditionalFormatting>
  <conditionalFormatting sqref="C163">
    <cfRule type="expression" priority="54" dxfId="1">
      <formula>AND($C$163&gt;0,SUM($C$19:$C$21)&gt;0)</formula>
    </cfRule>
  </conditionalFormatting>
  <conditionalFormatting sqref="C169">
    <cfRule type="expression" priority="53" dxfId="1">
      <formula>AND($C$169&gt;0,SUM($C$19:$C$21)&gt;0)</formula>
    </cfRule>
  </conditionalFormatting>
  <conditionalFormatting sqref="C172">
    <cfRule type="expression" priority="41" dxfId="1">
      <formula>OR($C$171&gt;0,$C$171&lt;0)</formula>
    </cfRule>
  </conditionalFormatting>
  <conditionalFormatting sqref="C170">
    <cfRule type="expression" priority="39" dxfId="1">
      <formula>OR($C$171&gt;0,$C$170&lt;0)</formula>
    </cfRule>
  </conditionalFormatting>
  <conditionalFormatting sqref="C43">
    <cfRule type="expression" priority="27" dxfId="1">
      <formula>AND($E$41&gt;0,SUM($C$41:$C$44)=0)</formula>
    </cfRule>
  </conditionalFormatting>
  <conditionalFormatting sqref="C47:C50">
    <cfRule type="expression" priority="25" dxfId="1">
      <formula>AND($E$47&gt;0,SUM($C$47:$C$50)=0)</formula>
    </cfRule>
  </conditionalFormatting>
  <conditionalFormatting sqref="C53:C63">
    <cfRule type="expression" priority="24" dxfId="1">
      <formula>AND($E$53&gt;0,SUM($C$53:$C$56)=0)</formula>
    </cfRule>
  </conditionalFormatting>
  <conditionalFormatting sqref="C66:C69">
    <cfRule type="expression" priority="22" dxfId="1">
      <formula>AND($E$66&gt;0,SUM($C$66:$C$69)=0)</formula>
    </cfRule>
  </conditionalFormatting>
  <conditionalFormatting sqref="C72:C75">
    <cfRule type="expression" priority="21" dxfId="1">
      <formula>AND($E$72&gt;0,SUM($C$72:$C$75)=0)</formula>
    </cfRule>
  </conditionalFormatting>
  <conditionalFormatting sqref="C78:C81">
    <cfRule type="expression" priority="20" dxfId="1">
      <formula>AND($E$78&gt;0,SUM($C$78:$C$81)=0)</formula>
    </cfRule>
  </conditionalFormatting>
  <conditionalFormatting sqref="C84:C87">
    <cfRule type="expression" priority="19" dxfId="1">
      <formula>AND($E$84&gt;0,SUM($C$84:$C$87)=0)</formula>
    </cfRule>
  </conditionalFormatting>
  <conditionalFormatting sqref="C90:C93">
    <cfRule type="expression" priority="18" dxfId="1">
      <formula>AND($E$90&gt;0,SUM($C$90:$C$93)=0)</formula>
    </cfRule>
  </conditionalFormatting>
  <conditionalFormatting sqref="C96:C99">
    <cfRule type="expression" priority="17" dxfId="1">
      <formula>AND($E$96&gt;0,SUM($C$96:$C$99)=0)</formula>
    </cfRule>
  </conditionalFormatting>
  <conditionalFormatting sqref="C102:C105">
    <cfRule type="expression" priority="16" dxfId="1">
      <formula>AND($E$102&gt;0,SUM($C$102:$C$105)=0)</formula>
    </cfRule>
  </conditionalFormatting>
  <conditionalFormatting sqref="C108:C111">
    <cfRule type="expression" priority="15" dxfId="1">
      <formula>AND($E$108&gt;0,SUM($C$108:$C$111)=0)</formula>
    </cfRule>
  </conditionalFormatting>
  <conditionalFormatting sqref="C114:C117">
    <cfRule type="expression" priority="14" dxfId="1">
      <formula>AND($E$114&gt;0,SUM($C$114:$C$117)=0)</formula>
    </cfRule>
  </conditionalFormatting>
  <conditionalFormatting sqref="C120:C123">
    <cfRule type="expression" priority="13" dxfId="1">
      <formula>AND($E$120&gt;0,SUM($C$120:$C$123)=0)</formula>
    </cfRule>
  </conditionalFormatting>
  <conditionalFormatting sqref="C126:C129">
    <cfRule type="expression" priority="12" dxfId="1">
      <formula>AND($E$126&gt;0,SUM($C$126:$C$129)=0)</formula>
    </cfRule>
  </conditionalFormatting>
  <conditionalFormatting sqref="C132:C135">
    <cfRule type="expression" priority="11" dxfId="1">
      <formula>AND($E$132&gt;0,SUM($C$132:$C$135)=0)</formula>
    </cfRule>
  </conditionalFormatting>
  <conditionalFormatting sqref="C139:C142">
    <cfRule type="expression" priority="10" dxfId="1">
      <formula>AND($E$139&gt;0,SUM($C$139:$C$142)=0)</formula>
    </cfRule>
  </conditionalFormatting>
  <conditionalFormatting sqref="C146:C149">
    <cfRule type="expression" priority="9" dxfId="1">
      <formula>AND($E$146&gt;0,SUM($C$146:$C$149)=0)</formula>
    </cfRule>
  </conditionalFormatting>
  <conditionalFormatting sqref="C153:C156">
    <cfRule type="expression" priority="8" dxfId="1">
      <formula>AND($E$153&gt;0,SUM($C$153:$C$156)=0)</formula>
    </cfRule>
  </conditionalFormatting>
  <conditionalFormatting sqref="C42">
    <cfRule type="expression" priority="5" dxfId="1">
      <formula>AND($E$41&gt;0,SUM($C$41:$C$44)=0)</formula>
    </cfRule>
  </conditionalFormatting>
  <conditionalFormatting sqref="C36">
    <cfRule type="expression" priority="4" dxfId="1">
      <formula>AND($E$35&gt;0,SUM($C$35:$C$38)=0)</formula>
    </cfRule>
  </conditionalFormatting>
  <conditionalFormatting sqref="C37">
    <cfRule type="expression" priority="3" dxfId="1">
      <formula>AND($E$35&gt;0,SUM($C$35:$C$38)=0)</formula>
    </cfRule>
  </conditionalFormatting>
  <conditionalFormatting sqref="C38">
    <cfRule type="expression" priority="1" dxfId="1">
      <formula>AND($C$38&gt;0,SUM($C$19:$C$21)&gt;0)</formula>
    </cfRule>
    <cfRule type="expression" priority="2" dxfId="1">
      <formula>AND($E$35&gt;0,SUM($C$35:$C$38)=0)</formula>
    </cfRule>
  </conditionalFormatting>
  <printOptions horizontalCentered="1"/>
  <pageMargins left="0.5" right="0.5" top="0.25" bottom="0.25" header="0.1" footer="0.1"/>
  <pageSetup horizontalDpi="300" verticalDpi="300" orientation="portrait" scale="90" r:id="rId1"/>
  <ignoredErrors>
    <ignoredError sqref="D103 D36 D42 D48 D54 D67 D73 D79 D85 D91 D97 D109 D115 D121 D127 D133 D140 D147 D15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K101"/>
  <sheetViews>
    <sheetView tabSelected="1" zoomScalePageLayoutView="0" workbookViewId="0" topLeftCell="A17">
      <selection activeCell="E77" sqref="E77"/>
    </sheetView>
  </sheetViews>
  <sheetFormatPr defaultColWidth="9.00390625" defaultRowHeight="15.75"/>
  <cols>
    <col min="1" max="1" width="45.50390625" style="4" customWidth="1"/>
    <col min="2" max="2" width="13.00390625" style="4" customWidth="1"/>
    <col min="3" max="4" width="13.625" style="4" customWidth="1"/>
    <col min="5" max="5" width="12.625" style="4" customWidth="1"/>
    <col min="6" max="6" width="11.625" style="4" customWidth="1"/>
    <col min="7" max="7" width="11.625" style="2" customWidth="1"/>
    <col min="8" max="8" width="3.125" style="2" customWidth="1"/>
    <col min="9" max="9" width="34.50390625" style="171" customWidth="1"/>
    <col min="10" max="10" width="32.25390625" style="2" customWidth="1"/>
    <col min="11" max="11" width="14.375" style="2" customWidth="1"/>
    <col min="12" max="16384" width="9.00390625" style="2" customWidth="1"/>
  </cols>
  <sheetData>
    <row r="1" ht="12.75">
      <c r="A1" s="170" t="s">
        <v>279</v>
      </c>
    </row>
    <row r="2" ht="12.75">
      <c r="A2" s="172"/>
    </row>
    <row r="3" spans="1:6" ht="12.75">
      <c r="A3" s="170" t="s">
        <v>60</v>
      </c>
      <c r="E3" s="28"/>
      <c r="F3" s="28"/>
    </row>
    <row r="4" spans="1:3" ht="12.75">
      <c r="A4" s="173" t="str">
        <f>+Certification!E5</f>
        <v>Your Agency's Name</v>
      </c>
      <c r="B4" s="173" t="str">
        <f>+Certification!E6</f>
        <v>Your Name</v>
      </c>
      <c r="C4" s="54"/>
    </row>
    <row r="5" spans="1:6" ht="12.75">
      <c r="A5" s="2" t="s">
        <v>21</v>
      </c>
      <c r="B5" s="54" t="str">
        <f>+Certification!E17</f>
        <v> </v>
      </c>
      <c r="C5" s="54"/>
      <c r="D5" s="5" t="s">
        <v>62</v>
      </c>
      <c r="E5" s="174">
        <f ca="1">NOW()</f>
        <v>43586.39706574074</v>
      </c>
      <c r="F5" s="174"/>
    </row>
    <row r="6" spans="1:7" ht="12.75">
      <c r="A6" s="11" t="s">
        <v>44</v>
      </c>
      <c r="B6" s="194" t="s">
        <v>105</v>
      </c>
      <c r="C6" s="195"/>
      <c r="D6" s="196"/>
      <c r="E6" s="197" t="s">
        <v>69</v>
      </c>
      <c r="F6" s="198"/>
      <c r="G6" s="199"/>
    </row>
    <row r="7" spans="1:7" ht="12.75">
      <c r="A7" s="70"/>
      <c r="B7" s="23" t="s">
        <v>158</v>
      </c>
      <c r="C7" s="23" t="s">
        <v>159</v>
      </c>
      <c r="D7" s="68" t="s">
        <v>5</v>
      </c>
      <c r="E7" s="67" t="s">
        <v>163</v>
      </c>
      <c r="F7" s="23" t="s">
        <v>67</v>
      </c>
      <c r="G7" s="68" t="s">
        <v>5</v>
      </c>
    </row>
    <row r="8" spans="1:11" s="177" customFormat="1" ht="89.25">
      <c r="A8" s="71"/>
      <c r="B8" s="141" t="s">
        <v>102</v>
      </c>
      <c r="C8" s="141" t="s">
        <v>161</v>
      </c>
      <c r="D8" s="175" t="s">
        <v>162</v>
      </c>
      <c r="E8" s="176"/>
      <c r="F8" s="141" t="s">
        <v>160</v>
      </c>
      <c r="G8" s="175" t="s">
        <v>162</v>
      </c>
      <c r="I8" s="178"/>
      <c r="J8" s="178"/>
      <c r="K8" s="178"/>
    </row>
    <row r="9" spans="1:7" ht="12.75">
      <c r="A9" s="179" t="s">
        <v>42</v>
      </c>
      <c r="B9" s="6"/>
      <c r="C9" s="6"/>
      <c r="D9" s="69"/>
      <c r="E9" s="6"/>
      <c r="F9" s="6"/>
      <c r="G9" s="69"/>
    </row>
    <row r="10" spans="1:10" ht="12.75">
      <c r="A10" s="77" t="s">
        <v>118</v>
      </c>
      <c r="B10" s="157">
        <v>0</v>
      </c>
      <c r="C10" s="158">
        <v>0</v>
      </c>
      <c r="D10" s="159">
        <f>B10+C10</f>
        <v>0</v>
      </c>
      <c r="E10" s="157">
        <v>0</v>
      </c>
      <c r="F10" s="158">
        <v>0</v>
      </c>
      <c r="G10" s="159">
        <f>E10+F10</f>
        <v>0</v>
      </c>
      <c r="J10" s="171"/>
    </row>
    <row r="11" spans="1:10" ht="12.75">
      <c r="A11" s="77" t="s">
        <v>119</v>
      </c>
      <c r="B11" s="157">
        <v>0</v>
      </c>
      <c r="C11" s="158">
        <v>0</v>
      </c>
      <c r="D11" s="159">
        <f aca="true" t="shared" si="0" ref="D11:D55">B11+C11</f>
        <v>0</v>
      </c>
      <c r="E11" s="157">
        <v>0</v>
      </c>
      <c r="F11" s="158">
        <v>0</v>
      </c>
      <c r="G11" s="159">
        <f aca="true" t="shared" si="1" ref="G11:G38">E11+F11</f>
        <v>0</v>
      </c>
      <c r="J11" s="171"/>
    </row>
    <row r="12" spans="1:10" ht="12.75">
      <c r="A12" s="77" t="s">
        <v>264</v>
      </c>
      <c r="B12" s="157">
        <v>0</v>
      </c>
      <c r="C12" s="158">
        <v>0</v>
      </c>
      <c r="D12" s="159">
        <f t="shared" si="0"/>
        <v>0</v>
      </c>
      <c r="E12" s="157">
        <v>0</v>
      </c>
      <c r="F12" s="158">
        <v>0</v>
      </c>
      <c r="G12" s="159">
        <f t="shared" si="1"/>
        <v>0</v>
      </c>
      <c r="J12" s="171"/>
    </row>
    <row r="13" spans="1:10" ht="12.75">
      <c r="A13" s="77" t="s">
        <v>120</v>
      </c>
      <c r="B13" s="157">
        <v>0</v>
      </c>
      <c r="C13" s="158">
        <v>0</v>
      </c>
      <c r="D13" s="159">
        <f t="shared" si="0"/>
        <v>0</v>
      </c>
      <c r="E13" s="157">
        <v>0</v>
      </c>
      <c r="F13" s="158">
        <v>0</v>
      </c>
      <c r="G13" s="159">
        <f t="shared" si="1"/>
        <v>0</v>
      </c>
      <c r="J13" s="171"/>
    </row>
    <row r="14" spans="1:10" ht="12.75">
      <c r="A14" s="77" t="s">
        <v>219</v>
      </c>
      <c r="B14" s="157">
        <v>0</v>
      </c>
      <c r="C14" s="158">
        <v>0</v>
      </c>
      <c r="D14" s="159">
        <f t="shared" si="0"/>
        <v>0</v>
      </c>
      <c r="E14" s="157">
        <v>0</v>
      </c>
      <c r="F14" s="158">
        <v>0</v>
      </c>
      <c r="G14" s="159">
        <f t="shared" si="1"/>
        <v>0</v>
      </c>
      <c r="J14" s="171"/>
    </row>
    <row r="15" spans="1:10" ht="12.75">
      <c r="A15" s="77" t="s">
        <v>121</v>
      </c>
      <c r="B15" s="157">
        <v>0</v>
      </c>
      <c r="C15" s="158">
        <v>0</v>
      </c>
      <c r="D15" s="159">
        <f t="shared" si="0"/>
        <v>0</v>
      </c>
      <c r="E15" s="157">
        <v>0</v>
      </c>
      <c r="F15" s="158">
        <v>0</v>
      </c>
      <c r="G15" s="159">
        <f t="shared" si="1"/>
        <v>0</v>
      </c>
      <c r="J15" s="171"/>
    </row>
    <row r="16" spans="1:10" ht="12.75">
      <c r="A16" s="77" t="s">
        <v>122</v>
      </c>
      <c r="B16" s="157">
        <v>0</v>
      </c>
      <c r="C16" s="158">
        <v>0</v>
      </c>
      <c r="D16" s="159">
        <f t="shared" si="0"/>
        <v>0</v>
      </c>
      <c r="E16" s="157">
        <v>0</v>
      </c>
      <c r="F16" s="158">
        <v>0</v>
      </c>
      <c r="G16" s="159">
        <f t="shared" si="1"/>
        <v>0</v>
      </c>
      <c r="J16" s="171"/>
    </row>
    <row r="17" spans="1:10" ht="12.75">
      <c r="A17" s="77" t="s">
        <v>141</v>
      </c>
      <c r="B17" s="157">
        <v>0</v>
      </c>
      <c r="C17" s="158">
        <v>0</v>
      </c>
      <c r="D17" s="159">
        <f t="shared" si="0"/>
        <v>0</v>
      </c>
      <c r="E17" s="157">
        <v>0</v>
      </c>
      <c r="F17" s="158">
        <v>0</v>
      </c>
      <c r="G17" s="159">
        <f t="shared" si="1"/>
        <v>0</v>
      </c>
      <c r="J17" s="171"/>
    </row>
    <row r="18" spans="1:10" ht="12.75">
      <c r="A18" s="140" t="s">
        <v>221</v>
      </c>
      <c r="B18" s="160" t="s">
        <v>7</v>
      </c>
      <c r="C18" s="158">
        <v>0</v>
      </c>
      <c r="D18" s="159">
        <f>C18</f>
        <v>0</v>
      </c>
      <c r="E18" s="160" t="s">
        <v>7</v>
      </c>
      <c r="F18" s="158">
        <v>0</v>
      </c>
      <c r="G18" s="159">
        <f>F18</f>
        <v>0</v>
      </c>
      <c r="J18" s="171"/>
    </row>
    <row r="19" spans="1:10" ht="12.75">
      <c r="A19" s="77" t="s">
        <v>106</v>
      </c>
      <c r="B19" s="157">
        <v>0</v>
      </c>
      <c r="C19" s="158">
        <v>0</v>
      </c>
      <c r="D19" s="159">
        <f t="shared" si="0"/>
        <v>0</v>
      </c>
      <c r="E19" s="157">
        <v>0</v>
      </c>
      <c r="F19" s="158">
        <v>0</v>
      </c>
      <c r="G19" s="159">
        <f t="shared" si="1"/>
        <v>0</v>
      </c>
      <c r="J19" s="171"/>
    </row>
    <row r="20" spans="1:10" ht="12.75">
      <c r="A20" s="77" t="s">
        <v>107</v>
      </c>
      <c r="B20" s="157">
        <v>0</v>
      </c>
      <c r="C20" s="158">
        <v>0</v>
      </c>
      <c r="D20" s="159">
        <f t="shared" si="0"/>
        <v>0</v>
      </c>
      <c r="E20" s="157">
        <v>0</v>
      </c>
      <c r="F20" s="158">
        <v>0</v>
      </c>
      <c r="G20" s="159">
        <f t="shared" si="1"/>
        <v>0</v>
      </c>
      <c r="J20" s="171"/>
    </row>
    <row r="21" spans="1:10" ht="12.75">
      <c r="A21" s="77" t="s">
        <v>128</v>
      </c>
      <c r="B21" s="157">
        <v>0</v>
      </c>
      <c r="C21" s="158">
        <v>0</v>
      </c>
      <c r="D21" s="159">
        <f>B21+C21</f>
        <v>0</v>
      </c>
      <c r="E21" s="157">
        <v>0</v>
      </c>
      <c r="F21" s="158">
        <v>0</v>
      </c>
      <c r="G21" s="159">
        <f>E21+F21</f>
        <v>0</v>
      </c>
      <c r="J21" s="171"/>
    </row>
    <row r="22" spans="1:10" ht="12.75">
      <c r="A22" s="77" t="s">
        <v>108</v>
      </c>
      <c r="B22" s="157">
        <v>0</v>
      </c>
      <c r="C22" s="158">
        <v>0</v>
      </c>
      <c r="D22" s="159">
        <f t="shared" si="0"/>
        <v>0</v>
      </c>
      <c r="E22" s="157">
        <v>0</v>
      </c>
      <c r="F22" s="158">
        <v>0</v>
      </c>
      <c r="G22" s="159">
        <f t="shared" si="1"/>
        <v>0</v>
      </c>
      <c r="J22" s="171"/>
    </row>
    <row r="23" spans="1:10" ht="12.75">
      <c r="A23" s="77" t="s">
        <v>109</v>
      </c>
      <c r="B23" s="157">
        <v>0</v>
      </c>
      <c r="C23" s="158">
        <v>0</v>
      </c>
      <c r="D23" s="159">
        <f t="shared" si="0"/>
        <v>0</v>
      </c>
      <c r="E23" s="157">
        <v>0</v>
      </c>
      <c r="F23" s="158">
        <v>0</v>
      </c>
      <c r="G23" s="159">
        <f t="shared" si="1"/>
        <v>0</v>
      </c>
      <c r="J23" s="171"/>
    </row>
    <row r="24" spans="1:10" ht="12.75">
      <c r="A24" s="77" t="s">
        <v>123</v>
      </c>
      <c r="B24" s="157">
        <v>0</v>
      </c>
      <c r="C24" s="158">
        <v>0</v>
      </c>
      <c r="D24" s="159">
        <f t="shared" si="0"/>
        <v>0</v>
      </c>
      <c r="E24" s="157">
        <v>0</v>
      </c>
      <c r="F24" s="158">
        <v>0</v>
      </c>
      <c r="G24" s="159">
        <f t="shared" si="1"/>
        <v>0</v>
      </c>
      <c r="J24" s="171"/>
    </row>
    <row r="25" spans="1:10" ht="12.75">
      <c r="A25" s="77" t="s">
        <v>138</v>
      </c>
      <c r="B25" s="157">
        <v>0</v>
      </c>
      <c r="C25" s="158">
        <v>0</v>
      </c>
      <c r="D25" s="159">
        <f t="shared" si="0"/>
        <v>0</v>
      </c>
      <c r="E25" s="157">
        <v>0</v>
      </c>
      <c r="F25" s="158">
        <v>0</v>
      </c>
      <c r="G25" s="159">
        <f t="shared" si="1"/>
        <v>0</v>
      </c>
      <c r="J25" s="171"/>
    </row>
    <row r="26" spans="1:10" ht="12.75">
      <c r="A26" s="77" t="s">
        <v>130</v>
      </c>
      <c r="B26" s="157">
        <v>0</v>
      </c>
      <c r="C26" s="158">
        <v>0</v>
      </c>
      <c r="D26" s="159">
        <f t="shared" si="0"/>
        <v>0</v>
      </c>
      <c r="E26" s="157">
        <v>0</v>
      </c>
      <c r="F26" s="158">
        <v>0</v>
      </c>
      <c r="G26" s="159">
        <f t="shared" si="1"/>
        <v>0</v>
      </c>
      <c r="J26" s="171"/>
    </row>
    <row r="27" spans="1:10" ht="12.75">
      <c r="A27" s="77" t="s">
        <v>129</v>
      </c>
      <c r="B27" s="157">
        <v>0</v>
      </c>
      <c r="C27" s="158">
        <v>0</v>
      </c>
      <c r="D27" s="159">
        <f t="shared" si="0"/>
        <v>0</v>
      </c>
      <c r="E27" s="157">
        <v>0</v>
      </c>
      <c r="F27" s="158">
        <v>0</v>
      </c>
      <c r="G27" s="159">
        <f t="shared" si="1"/>
        <v>0</v>
      </c>
      <c r="J27" s="171"/>
    </row>
    <row r="28" spans="1:10" ht="12.75">
      <c r="A28" s="77" t="s">
        <v>112</v>
      </c>
      <c r="B28" s="157">
        <v>0</v>
      </c>
      <c r="C28" s="158">
        <v>0</v>
      </c>
      <c r="D28" s="159">
        <f t="shared" si="0"/>
        <v>0</v>
      </c>
      <c r="E28" s="157">
        <v>0</v>
      </c>
      <c r="F28" s="158">
        <v>0</v>
      </c>
      <c r="G28" s="159">
        <f t="shared" si="1"/>
        <v>0</v>
      </c>
      <c r="J28" s="171"/>
    </row>
    <row r="29" spans="1:10" ht="12.75">
      <c r="A29" s="77" t="s">
        <v>113</v>
      </c>
      <c r="B29" s="157">
        <v>0</v>
      </c>
      <c r="C29" s="158">
        <v>0</v>
      </c>
      <c r="D29" s="159">
        <f t="shared" si="0"/>
        <v>0</v>
      </c>
      <c r="E29" s="157">
        <v>0</v>
      </c>
      <c r="F29" s="158">
        <v>0</v>
      </c>
      <c r="G29" s="159">
        <f t="shared" si="1"/>
        <v>0</v>
      </c>
      <c r="J29" s="171"/>
    </row>
    <row r="30" spans="1:10" ht="12.75">
      <c r="A30" s="77" t="s">
        <v>110</v>
      </c>
      <c r="B30" s="157">
        <v>0</v>
      </c>
      <c r="C30" s="158">
        <v>0</v>
      </c>
      <c r="D30" s="159">
        <f t="shared" si="0"/>
        <v>0</v>
      </c>
      <c r="E30" s="157">
        <v>0</v>
      </c>
      <c r="F30" s="158">
        <v>0</v>
      </c>
      <c r="G30" s="159">
        <f t="shared" si="1"/>
        <v>0</v>
      </c>
      <c r="J30" s="171"/>
    </row>
    <row r="31" spans="1:10" ht="12.75">
      <c r="A31" s="77" t="s">
        <v>111</v>
      </c>
      <c r="B31" s="157">
        <v>0</v>
      </c>
      <c r="C31" s="158">
        <v>0</v>
      </c>
      <c r="D31" s="159">
        <f t="shared" si="0"/>
        <v>0</v>
      </c>
      <c r="E31" s="157">
        <v>0</v>
      </c>
      <c r="F31" s="158">
        <v>0</v>
      </c>
      <c r="G31" s="159">
        <f t="shared" si="1"/>
        <v>0</v>
      </c>
      <c r="J31" s="171"/>
    </row>
    <row r="32" spans="1:10" ht="12.75">
      <c r="A32" s="77" t="s">
        <v>124</v>
      </c>
      <c r="B32" s="157">
        <v>0</v>
      </c>
      <c r="C32" s="158">
        <v>0</v>
      </c>
      <c r="D32" s="159">
        <f t="shared" si="0"/>
        <v>0</v>
      </c>
      <c r="E32" s="157">
        <v>0</v>
      </c>
      <c r="F32" s="158">
        <v>0</v>
      </c>
      <c r="G32" s="159">
        <f t="shared" si="1"/>
        <v>0</v>
      </c>
      <c r="J32" s="171"/>
    </row>
    <row r="33" spans="1:10" ht="12.75">
      <c r="A33" s="77" t="s">
        <v>220</v>
      </c>
      <c r="B33" s="157">
        <v>0</v>
      </c>
      <c r="C33" s="158">
        <v>0</v>
      </c>
      <c r="D33" s="159">
        <f t="shared" si="0"/>
        <v>0</v>
      </c>
      <c r="E33" s="157">
        <v>0</v>
      </c>
      <c r="F33" s="158">
        <v>0</v>
      </c>
      <c r="G33" s="159">
        <f t="shared" si="1"/>
        <v>0</v>
      </c>
      <c r="J33" s="171"/>
    </row>
    <row r="34" spans="1:10" ht="12.75">
      <c r="A34" s="77" t="s">
        <v>114</v>
      </c>
      <c r="B34" s="157">
        <v>0</v>
      </c>
      <c r="C34" s="158">
        <v>0</v>
      </c>
      <c r="D34" s="159">
        <f t="shared" si="0"/>
        <v>0</v>
      </c>
      <c r="E34" s="157">
        <v>0</v>
      </c>
      <c r="F34" s="158">
        <v>0</v>
      </c>
      <c r="G34" s="159">
        <f t="shared" si="1"/>
        <v>0</v>
      </c>
      <c r="J34" s="171"/>
    </row>
    <row r="35" spans="1:10" ht="12.75">
      <c r="A35" s="77" t="s">
        <v>125</v>
      </c>
      <c r="B35" s="157">
        <v>0</v>
      </c>
      <c r="C35" s="158">
        <v>0</v>
      </c>
      <c r="D35" s="159">
        <f t="shared" si="0"/>
        <v>0</v>
      </c>
      <c r="E35" s="157">
        <v>0</v>
      </c>
      <c r="F35" s="158">
        <v>0</v>
      </c>
      <c r="G35" s="159">
        <f t="shared" si="1"/>
        <v>0</v>
      </c>
      <c r="J35" s="171"/>
    </row>
    <row r="36" spans="1:10" ht="12.75">
      <c r="A36" s="77" t="s">
        <v>133</v>
      </c>
      <c r="B36" s="157">
        <v>0</v>
      </c>
      <c r="C36" s="158">
        <v>0</v>
      </c>
      <c r="D36" s="159">
        <f t="shared" si="0"/>
        <v>0</v>
      </c>
      <c r="E36" s="157">
        <v>0</v>
      </c>
      <c r="F36" s="158">
        <v>0</v>
      </c>
      <c r="G36" s="159">
        <f t="shared" si="1"/>
        <v>0</v>
      </c>
      <c r="J36" s="171"/>
    </row>
    <row r="37" spans="1:10" ht="12.75">
      <c r="A37" s="77" t="s">
        <v>132</v>
      </c>
      <c r="B37" s="157">
        <v>0</v>
      </c>
      <c r="C37" s="158">
        <v>0</v>
      </c>
      <c r="D37" s="159">
        <f t="shared" si="0"/>
        <v>0</v>
      </c>
      <c r="E37" s="157">
        <v>0</v>
      </c>
      <c r="F37" s="158">
        <v>0</v>
      </c>
      <c r="G37" s="159">
        <f t="shared" si="1"/>
        <v>0</v>
      </c>
      <c r="J37" s="171"/>
    </row>
    <row r="38" spans="1:10" ht="12.75">
      <c r="A38" s="77" t="s">
        <v>131</v>
      </c>
      <c r="B38" s="157">
        <v>0</v>
      </c>
      <c r="C38" s="158">
        <v>0</v>
      </c>
      <c r="D38" s="159">
        <f t="shared" si="0"/>
        <v>0</v>
      </c>
      <c r="E38" s="157">
        <v>0</v>
      </c>
      <c r="F38" s="158">
        <v>0</v>
      </c>
      <c r="G38" s="159">
        <f t="shared" si="1"/>
        <v>0</v>
      </c>
      <c r="J38" s="171"/>
    </row>
    <row r="39" spans="1:10" ht="12.75">
      <c r="A39" s="180" t="s">
        <v>33</v>
      </c>
      <c r="C39" s="161"/>
      <c r="D39" s="159"/>
      <c r="E39" s="162"/>
      <c r="F39" s="161"/>
      <c r="G39" s="159"/>
      <c r="J39" s="171"/>
    </row>
    <row r="40" spans="1:10" ht="12.75">
      <c r="A40" s="78" t="s">
        <v>126</v>
      </c>
      <c r="B40" s="157">
        <v>0</v>
      </c>
      <c r="C40" s="158">
        <v>0</v>
      </c>
      <c r="D40" s="159">
        <f t="shared" si="0"/>
        <v>0</v>
      </c>
      <c r="E40" s="157">
        <v>0</v>
      </c>
      <c r="F40" s="158">
        <v>0</v>
      </c>
      <c r="G40" s="159">
        <f>E40+F40</f>
        <v>0</v>
      </c>
      <c r="J40" s="171"/>
    </row>
    <row r="41" spans="1:10" ht="12.75">
      <c r="A41" s="78" t="s">
        <v>127</v>
      </c>
      <c r="B41" s="157">
        <v>0</v>
      </c>
      <c r="C41" s="158">
        <v>0</v>
      </c>
      <c r="D41" s="159">
        <f t="shared" si="0"/>
        <v>0</v>
      </c>
      <c r="E41" s="157">
        <v>0</v>
      </c>
      <c r="F41" s="158">
        <v>0</v>
      </c>
      <c r="G41" s="159">
        <f>E41+F41</f>
        <v>0</v>
      </c>
      <c r="J41" s="171"/>
    </row>
    <row r="42" spans="1:10" ht="12.75">
      <c r="A42" s="78" t="s">
        <v>265</v>
      </c>
      <c r="B42" s="157">
        <v>0</v>
      </c>
      <c r="C42" s="158">
        <v>0</v>
      </c>
      <c r="D42" s="159">
        <f>B42+C42</f>
        <v>0</v>
      </c>
      <c r="E42" s="157">
        <v>0</v>
      </c>
      <c r="F42" s="158">
        <v>0</v>
      </c>
      <c r="G42" s="159">
        <f>E42+F42</f>
        <v>0</v>
      </c>
      <c r="J42" s="171"/>
    </row>
    <row r="43" spans="1:10" ht="12.75">
      <c r="A43" s="78" t="s">
        <v>266</v>
      </c>
      <c r="B43" s="157">
        <v>0</v>
      </c>
      <c r="C43" s="158">
        <v>0</v>
      </c>
      <c r="D43" s="159">
        <f>B43+C43</f>
        <v>0</v>
      </c>
      <c r="E43" s="157">
        <v>0</v>
      </c>
      <c r="F43" s="158">
        <v>0</v>
      </c>
      <c r="G43" s="159">
        <f>E43+F43</f>
        <v>0</v>
      </c>
      <c r="J43" s="171"/>
    </row>
    <row r="44" spans="1:10" ht="12.75">
      <c r="A44" s="78" t="s">
        <v>275</v>
      </c>
      <c r="B44" s="157">
        <v>0</v>
      </c>
      <c r="C44" s="158">
        <v>0</v>
      </c>
      <c r="D44" s="159">
        <f>B44+C44</f>
        <v>0</v>
      </c>
      <c r="E44" s="157">
        <v>0</v>
      </c>
      <c r="F44" s="158">
        <v>0</v>
      </c>
      <c r="G44" s="159">
        <f>E44+F44</f>
        <v>0</v>
      </c>
      <c r="J44" s="171"/>
    </row>
    <row r="45" spans="1:10" ht="12.75">
      <c r="A45" s="179" t="s">
        <v>43</v>
      </c>
      <c r="B45" s="162"/>
      <c r="C45" s="63"/>
      <c r="D45" s="159"/>
      <c r="E45" s="62"/>
      <c r="F45" s="112"/>
      <c r="G45" s="159"/>
      <c r="J45" s="171"/>
    </row>
    <row r="46" spans="1:10" ht="12.75">
      <c r="A46" s="77" t="s">
        <v>262</v>
      </c>
      <c r="B46" s="157">
        <v>0</v>
      </c>
      <c r="C46" s="158">
        <v>0</v>
      </c>
      <c r="D46" s="159">
        <f t="shared" si="0"/>
        <v>0</v>
      </c>
      <c r="E46" s="157">
        <v>0</v>
      </c>
      <c r="F46" s="158">
        <v>0</v>
      </c>
      <c r="G46" s="159">
        <f>E46+F46</f>
        <v>0</v>
      </c>
      <c r="J46" s="171"/>
    </row>
    <row r="47" spans="1:10" ht="12.75">
      <c r="A47" s="77" t="s">
        <v>263</v>
      </c>
      <c r="B47" s="157">
        <v>0</v>
      </c>
      <c r="C47" s="158">
        <v>0</v>
      </c>
      <c r="D47" s="159">
        <f t="shared" si="0"/>
        <v>0</v>
      </c>
      <c r="E47" s="157">
        <v>0</v>
      </c>
      <c r="F47" s="158">
        <v>0</v>
      </c>
      <c r="G47" s="159">
        <f>E47+F47</f>
        <v>0</v>
      </c>
      <c r="J47" s="171"/>
    </row>
    <row r="48" spans="1:10" ht="12.75">
      <c r="A48" s="77" t="s">
        <v>259</v>
      </c>
      <c r="B48" s="157">
        <v>0</v>
      </c>
      <c r="C48" s="158">
        <v>0</v>
      </c>
      <c r="D48" s="159">
        <f t="shared" si="0"/>
        <v>0</v>
      </c>
      <c r="E48" s="157">
        <v>0</v>
      </c>
      <c r="F48" s="158">
        <v>0</v>
      </c>
      <c r="G48" s="159">
        <f>E48+F48</f>
        <v>0</v>
      </c>
      <c r="J48" s="171"/>
    </row>
    <row r="49" spans="1:10" ht="12.75">
      <c r="A49" s="77" t="s">
        <v>260</v>
      </c>
      <c r="B49" s="157">
        <v>0</v>
      </c>
      <c r="C49" s="158">
        <v>0</v>
      </c>
      <c r="D49" s="159">
        <f t="shared" si="0"/>
        <v>0</v>
      </c>
      <c r="E49" s="157">
        <v>0</v>
      </c>
      <c r="F49" s="158">
        <v>0</v>
      </c>
      <c r="G49" s="159">
        <f>E49+F49</f>
        <v>0</v>
      </c>
      <c r="J49" s="171"/>
    </row>
    <row r="50" spans="1:10" ht="12.75">
      <c r="A50" s="77" t="s">
        <v>261</v>
      </c>
      <c r="B50" s="157">
        <v>0</v>
      </c>
      <c r="C50" s="158">
        <v>0</v>
      </c>
      <c r="D50" s="159">
        <f t="shared" si="0"/>
        <v>0</v>
      </c>
      <c r="E50" s="157">
        <v>0</v>
      </c>
      <c r="F50" s="158">
        <v>0</v>
      </c>
      <c r="G50" s="159">
        <f>E50+F50</f>
        <v>0</v>
      </c>
      <c r="J50" s="171"/>
    </row>
    <row r="51" spans="1:10" ht="12.75">
      <c r="A51" s="182" t="s">
        <v>145</v>
      </c>
      <c r="B51" s="162"/>
      <c r="C51" s="63"/>
      <c r="D51" s="159"/>
      <c r="E51" s="162"/>
      <c r="F51" s="161"/>
      <c r="G51" s="159"/>
      <c r="J51" s="171"/>
    </row>
    <row r="52" spans="1:10" ht="12.75">
      <c r="A52" s="77" t="s">
        <v>146</v>
      </c>
      <c r="B52" s="157">
        <v>0</v>
      </c>
      <c r="C52" s="158">
        <v>0</v>
      </c>
      <c r="D52" s="159">
        <f t="shared" si="0"/>
        <v>0</v>
      </c>
      <c r="E52" s="157">
        <v>0</v>
      </c>
      <c r="F52" s="158">
        <v>0</v>
      </c>
      <c r="G52" s="159">
        <f>E52+F52</f>
        <v>0</v>
      </c>
      <c r="J52" s="171"/>
    </row>
    <row r="53" spans="1:10" ht="12.75">
      <c r="A53" s="77" t="s">
        <v>148</v>
      </c>
      <c r="B53" s="157">
        <v>0</v>
      </c>
      <c r="C53" s="158">
        <v>0</v>
      </c>
      <c r="D53" s="159">
        <f t="shared" si="0"/>
        <v>0</v>
      </c>
      <c r="E53" s="157">
        <v>0</v>
      </c>
      <c r="F53" s="158">
        <v>0</v>
      </c>
      <c r="G53" s="159">
        <f>E53+F53</f>
        <v>0</v>
      </c>
      <c r="J53" s="171"/>
    </row>
    <row r="54" spans="1:10" ht="12.75">
      <c r="A54" s="77" t="s">
        <v>147</v>
      </c>
      <c r="B54" s="157">
        <v>0</v>
      </c>
      <c r="C54" s="158">
        <v>0</v>
      </c>
      <c r="D54" s="159">
        <f t="shared" si="0"/>
        <v>0</v>
      </c>
      <c r="E54" s="157">
        <v>0</v>
      </c>
      <c r="F54" s="158">
        <v>0</v>
      </c>
      <c r="G54" s="159">
        <f>E54+F54</f>
        <v>0</v>
      </c>
      <c r="J54" s="171"/>
    </row>
    <row r="55" spans="1:10" ht="12.75">
      <c r="A55" s="77" t="s">
        <v>149</v>
      </c>
      <c r="B55" s="157">
        <v>0</v>
      </c>
      <c r="C55" s="158">
        <v>0</v>
      </c>
      <c r="D55" s="159">
        <f t="shared" si="0"/>
        <v>0</v>
      </c>
      <c r="E55" s="157">
        <v>0</v>
      </c>
      <c r="F55" s="158">
        <v>0</v>
      </c>
      <c r="G55" s="159">
        <f>E55+F55</f>
        <v>0</v>
      </c>
      <c r="J55" s="171"/>
    </row>
    <row r="56" spans="1:10" ht="12.75">
      <c r="A56" s="77" t="s">
        <v>115</v>
      </c>
      <c r="B56" s="163" t="s">
        <v>7</v>
      </c>
      <c r="C56" s="158">
        <v>0</v>
      </c>
      <c r="D56" s="159">
        <f>C56</f>
        <v>0</v>
      </c>
      <c r="E56" s="163" t="s">
        <v>7</v>
      </c>
      <c r="F56" s="158">
        <v>0</v>
      </c>
      <c r="G56" s="164">
        <f>F56</f>
        <v>0</v>
      </c>
      <c r="J56" s="171"/>
    </row>
    <row r="57" spans="1:10" ht="12.75">
      <c r="A57" s="77" t="s">
        <v>116</v>
      </c>
      <c r="B57" s="163" t="s">
        <v>7</v>
      </c>
      <c r="C57" s="158">
        <v>0</v>
      </c>
      <c r="D57" s="159">
        <f>C57</f>
        <v>0</v>
      </c>
      <c r="E57" s="163" t="s">
        <v>7</v>
      </c>
      <c r="F57" s="158">
        <v>0</v>
      </c>
      <c r="G57" s="164">
        <f>F57</f>
        <v>0</v>
      </c>
      <c r="J57" s="171"/>
    </row>
    <row r="58" spans="1:7" ht="12.75">
      <c r="A58" s="180" t="s">
        <v>34</v>
      </c>
      <c r="B58" s="165"/>
      <c r="C58" s="166"/>
      <c r="D58" s="159"/>
      <c r="E58" s="167"/>
      <c r="F58" s="168"/>
      <c r="G58" s="79"/>
    </row>
    <row r="59" spans="1:7" ht="12.75">
      <c r="A59" s="75" t="s">
        <v>117</v>
      </c>
      <c r="B59" s="165" t="s">
        <v>7</v>
      </c>
      <c r="C59" s="158">
        <v>0</v>
      </c>
      <c r="D59" s="159">
        <f>C59</f>
        <v>0</v>
      </c>
      <c r="E59" s="167"/>
      <c r="F59" s="168"/>
      <c r="G59" s="79"/>
    </row>
    <row r="60" spans="1:7" ht="12.75">
      <c r="A60" s="75" t="s">
        <v>225</v>
      </c>
      <c r="B60" s="165" t="s">
        <v>7</v>
      </c>
      <c r="C60" s="158">
        <v>0</v>
      </c>
      <c r="D60" s="159">
        <f>C60</f>
        <v>0</v>
      </c>
      <c r="E60" s="167"/>
      <c r="F60" s="168"/>
      <c r="G60" s="79"/>
    </row>
    <row r="61" spans="1:7" ht="12.75">
      <c r="A61" s="76" t="s">
        <v>67</v>
      </c>
      <c r="B61" s="165" t="s">
        <v>7</v>
      </c>
      <c r="C61" s="158">
        <v>0</v>
      </c>
      <c r="D61" s="159">
        <f>C61</f>
        <v>0</v>
      </c>
      <c r="E61" s="167"/>
      <c r="F61" s="169"/>
      <c r="G61" s="79"/>
    </row>
    <row r="62" spans="1:7" ht="12.75">
      <c r="A62" s="36" t="s">
        <v>150</v>
      </c>
      <c r="B62" s="33">
        <f aca="true" t="shared" si="2" ref="B62:G62">SUM(B10:B61)</f>
        <v>0</v>
      </c>
      <c r="C62" s="113">
        <f t="shared" si="2"/>
        <v>0</v>
      </c>
      <c r="D62" s="72">
        <f t="shared" si="2"/>
        <v>0</v>
      </c>
      <c r="E62" s="33">
        <f t="shared" si="2"/>
        <v>0</v>
      </c>
      <c r="F62" s="113">
        <f t="shared" si="2"/>
        <v>0</v>
      </c>
      <c r="G62" s="80">
        <f t="shared" si="2"/>
        <v>0</v>
      </c>
    </row>
    <row r="63" spans="3:4" ht="12.75">
      <c r="C63" s="143"/>
      <c r="D63" s="211">
        <f>D62-D64</f>
        <v>0</v>
      </c>
    </row>
    <row r="64" spans="1:4" ht="12.75">
      <c r="A64" s="203" t="s">
        <v>236</v>
      </c>
      <c r="B64" s="203"/>
      <c r="C64" s="203"/>
      <c r="D64" s="144" t="s">
        <v>227</v>
      </c>
    </row>
    <row r="65" spans="1:4" ht="12.75">
      <c r="A65" s="36"/>
      <c r="B65" s="36"/>
      <c r="C65" s="36"/>
      <c r="D65" s="6"/>
    </row>
    <row r="66" spans="1:5" ht="12.75">
      <c r="A66" s="4" t="s">
        <v>45</v>
      </c>
      <c r="B66" s="212" t="s">
        <v>226</v>
      </c>
      <c r="C66" s="213">
        <f>IF(C60=Expenses!C29,0,1)</f>
        <v>0</v>
      </c>
      <c r="E66" s="2"/>
    </row>
    <row r="67" spans="1:7" ht="12.75">
      <c r="A67" s="2"/>
      <c r="B67" s="200" t="s">
        <v>271</v>
      </c>
      <c r="C67" s="201"/>
      <c r="D67" s="201"/>
      <c r="E67" s="201"/>
      <c r="F67" s="201"/>
      <c r="G67" s="202"/>
    </row>
    <row r="68" spans="1:7" ht="12.75">
      <c r="A68" s="11" t="s">
        <v>224</v>
      </c>
      <c r="B68" s="185" t="s">
        <v>267</v>
      </c>
      <c r="C68" s="186" t="s">
        <v>268</v>
      </c>
      <c r="D68" s="187" t="s">
        <v>269</v>
      </c>
      <c r="E68" s="188" t="s">
        <v>270</v>
      </c>
      <c r="F68" s="187" t="s">
        <v>272</v>
      </c>
      <c r="G68" s="187" t="s">
        <v>5</v>
      </c>
    </row>
    <row r="69" spans="1:7" ht="12.75">
      <c r="A69" s="11" t="s">
        <v>276</v>
      </c>
      <c r="B69" s="191">
        <v>0.3</v>
      </c>
      <c r="C69" s="191">
        <v>0.4</v>
      </c>
      <c r="D69" s="190">
        <v>0.2</v>
      </c>
      <c r="E69" s="190">
        <v>0.1</v>
      </c>
      <c r="F69" s="189">
        <v>0</v>
      </c>
      <c r="G69" s="190">
        <f>SUM(B69:F69)</f>
        <v>0.9999999999999999</v>
      </c>
    </row>
    <row r="70" spans="1:7" ht="12.75">
      <c r="A70" s="77" t="s">
        <v>219</v>
      </c>
      <c r="B70" s="184"/>
      <c r="C70" s="184"/>
      <c r="D70" s="184"/>
      <c r="E70" s="184"/>
      <c r="F70" s="184"/>
      <c r="G70" s="190">
        <f>SUM(B70:F70)</f>
        <v>0</v>
      </c>
    </row>
    <row r="71" spans="1:7" ht="12.75">
      <c r="A71" s="77" t="s">
        <v>129</v>
      </c>
      <c r="B71" s="184"/>
      <c r="C71" s="184"/>
      <c r="D71" s="184"/>
      <c r="E71" s="184"/>
      <c r="F71" s="184"/>
      <c r="G71" s="190">
        <f>SUM(B71:F71)</f>
        <v>0</v>
      </c>
    </row>
    <row r="72" spans="1:7" ht="12.75">
      <c r="A72" s="77" t="s">
        <v>220</v>
      </c>
      <c r="B72" s="184"/>
      <c r="C72" s="184"/>
      <c r="D72" s="184"/>
      <c r="E72" s="184"/>
      <c r="F72" s="184"/>
      <c r="G72" s="190">
        <f>SUM(B72:F72)</f>
        <v>0</v>
      </c>
    </row>
    <row r="73" spans="5:6" ht="12.75">
      <c r="E73" s="2"/>
      <c r="F73" s="2"/>
    </row>
    <row r="75" spans="4:7" ht="12.75">
      <c r="D75" s="214" t="s">
        <v>234</v>
      </c>
      <c r="E75" s="213">
        <f>IF(AND((SUM(D32:D33)=0),SUM(Expenses!C120:C123)&gt;0),1,IF(AND((SUM(D32:D33)&gt;0),SUM(Expenses!C120:C123)=0),1,0))</f>
        <v>0</v>
      </c>
      <c r="F75" s="211">
        <f>D32+D33</f>
        <v>0</v>
      </c>
      <c r="G75" s="215">
        <f>G32+G33</f>
        <v>0</v>
      </c>
    </row>
    <row r="76" spans="4:7" ht="12.75">
      <c r="D76" s="214" t="s">
        <v>235</v>
      </c>
      <c r="E76" s="213">
        <f>IF(AND(D34=0,SUM(Expenses!C126:C129)&gt;0),1,IF(AND(D34&gt;0,SUM(Expenses!C126:C129)=0),1,0))</f>
        <v>0</v>
      </c>
      <c r="F76" s="152"/>
      <c r="G76" s="181"/>
    </row>
    <row r="77" spans="4:5" ht="12.75">
      <c r="D77" s="77"/>
      <c r="E77" s="2"/>
    </row>
    <row r="80" spans="4:5" ht="12.75">
      <c r="D80" s="77"/>
      <c r="E80" s="2"/>
    </row>
    <row r="81" spans="4:5" ht="12.75">
      <c r="D81" s="77"/>
      <c r="E81" s="2"/>
    </row>
    <row r="82" spans="4:5" ht="12.75">
      <c r="D82" s="77"/>
      <c r="E82" s="2"/>
    </row>
    <row r="83" spans="4:5" ht="12.75">
      <c r="D83" s="180"/>
      <c r="E83" s="2"/>
    </row>
    <row r="85" spans="4:5" ht="12.75">
      <c r="D85" s="78"/>
      <c r="E85" s="2"/>
    </row>
    <row r="86" ht="12.75">
      <c r="E86" s="2"/>
    </row>
    <row r="87" ht="12.75">
      <c r="D87" s="77"/>
    </row>
    <row r="88" spans="4:5" ht="12.75">
      <c r="D88" s="77"/>
      <c r="E88" s="2"/>
    </row>
    <row r="89" spans="4:5" ht="12.75">
      <c r="D89" s="77"/>
      <c r="E89" s="2"/>
    </row>
    <row r="90" spans="4:5" ht="12.75">
      <c r="D90" s="182"/>
      <c r="E90" s="2"/>
    </row>
    <row r="94" spans="4:5" ht="12.75">
      <c r="D94" s="77"/>
      <c r="E94" s="2"/>
    </row>
    <row r="95" spans="4:5" ht="12.75">
      <c r="D95" s="77"/>
      <c r="E95" s="2"/>
    </row>
    <row r="96" spans="4:5" ht="12.75">
      <c r="D96" s="77"/>
      <c r="E96" s="2"/>
    </row>
    <row r="97" spans="4:5" ht="12.75">
      <c r="D97" s="180"/>
      <c r="E97" s="2"/>
    </row>
    <row r="98" spans="4:5" ht="12.75">
      <c r="D98" s="75"/>
      <c r="E98" s="2"/>
    </row>
    <row r="99" spans="4:5" ht="12.75">
      <c r="D99" s="75"/>
      <c r="E99" s="2"/>
    </row>
    <row r="100" spans="4:5" ht="12.75">
      <c r="D100" s="142"/>
      <c r="E100" s="2"/>
    </row>
    <row r="101" ht="12.75">
      <c r="E101" s="2"/>
    </row>
  </sheetData>
  <sheetProtection selectLockedCells="1"/>
  <mergeCells count="1">
    <mergeCell ref="A64:C64"/>
  </mergeCells>
  <conditionalFormatting sqref="J10:J57 J8 I1:I65536">
    <cfRule type="containsText" priority="293" dxfId="287" operator="containsText" stopIfTrue="1" text="No">
      <formula>NOT(ISERROR(SEARCH("No",I1)))</formula>
    </cfRule>
  </conditionalFormatting>
  <conditionalFormatting sqref="B10">
    <cfRule type="expression" priority="243" dxfId="1" stopIfTrue="1">
      <formula>AND($E$10&gt;0,$B$10&lt;=0)</formula>
    </cfRule>
  </conditionalFormatting>
  <conditionalFormatting sqref="B11">
    <cfRule type="expression" priority="242" dxfId="1">
      <formula>AND($E$11&gt;0,$B$11&lt;=0)</formula>
    </cfRule>
  </conditionalFormatting>
  <conditionalFormatting sqref="B12">
    <cfRule type="expression" priority="241" dxfId="1">
      <formula>AND($E$12&gt;0,$B$12&lt;=0)</formula>
    </cfRule>
  </conditionalFormatting>
  <conditionalFormatting sqref="B13">
    <cfRule type="expression" priority="240" dxfId="1">
      <formula>AND($E$13&gt;0,$B$13&lt;=0)</formula>
    </cfRule>
  </conditionalFormatting>
  <conditionalFormatting sqref="B14">
    <cfRule type="expression" priority="239" dxfId="1">
      <formula>AND($E$14&gt;0,$B$14&lt;=0)</formula>
    </cfRule>
  </conditionalFormatting>
  <conditionalFormatting sqref="B15">
    <cfRule type="expression" priority="238" dxfId="1">
      <formula>AND($E$15&gt;0,$B$15&lt;=0)</formula>
    </cfRule>
  </conditionalFormatting>
  <conditionalFormatting sqref="B16">
    <cfRule type="expression" priority="237" dxfId="1">
      <formula>AND($E$16&gt;0,$B$16&lt;=0)</formula>
    </cfRule>
  </conditionalFormatting>
  <conditionalFormatting sqref="B17">
    <cfRule type="expression" priority="236" dxfId="1">
      <formula>AND($E$17&gt;0,$B$17&lt;=0)</formula>
    </cfRule>
  </conditionalFormatting>
  <conditionalFormatting sqref="B19">
    <cfRule type="expression" priority="160" dxfId="1">
      <formula>AND($B$19=0,$B$17&gt;0)</formula>
    </cfRule>
    <cfRule type="expression" priority="235" dxfId="1">
      <formula>AND($E$19&gt;0,$B$19=0)</formula>
    </cfRule>
  </conditionalFormatting>
  <conditionalFormatting sqref="B20">
    <cfRule type="expression" priority="234" dxfId="1">
      <formula>AND($E$20&gt;0,$B$20&lt;=0)</formula>
    </cfRule>
  </conditionalFormatting>
  <conditionalFormatting sqref="B21">
    <cfRule type="expression" priority="233" dxfId="1">
      <formula>AND($E$21&gt;0,$B$21&lt;=0)</formula>
    </cfRule>
  </conditionalFormatting>
  <conditionalFormatting sqref="B22">
    <cfRule type="expression" priority="232" dxfId="1">
      <formula>AND($E$22&gt;0,$B$22&lt;=0)</formula>
    </cfRule>
  </conditionalFormatting>
  <conditionalFormatting sqref="B23">
    <cfRule type="expression" priority="231" dxfId="1">
      <formula>AND($E$23+0,$B$23&lt;=0)</formula>
    </cfRule>
  </conditionalFormatting>
  <conditionalFormatting sqref="B24">
    <cfRule type="expression" priority="230" dxfId="1">
      <formula>AND($E$24&gt;0,$B$24&lt;=0)</formula>
    </cfRule>
  </conditionalFormatting>
  <conditionalFormatting sqref="B25">
    <cfRule type="expression" priority="229" dxfId="1">
      <formula>AND($E$25&gt;0,$B$25&lt;=0)</formula>
    </cfRule>
  </conditionalFormatting>
  <conditionalFormatting sqref="B26">
    <cfRule type="expression" priority="228" dxfId="1">
      <formula>AND($E$26&gt;0,$B$26&lt;=0)</formula>
    </cfRule>
  </conditionalFormatting>
  <conditionalFormatting sqref="B27">
    <cfRule type="expression" priority="227" dxfId="1">
      <formula>AND($E$27&gt;0,$B$27&lt;=0)</formula>
    </cfRule>
  </conditionalFormatting>
  <conditionalFormatting sqref="B28">
    <cfRule type="expression" priority="226" dxfId="1">
      <formula>AND($E$28&gt;0,$B$28&lt;=0)</formula>
    </cfRule>
  </conditionalFormatting>
  <conditionalFormatting sqref="B29">
    <cfRule type="expression" priority="225" dxfId="1">
      <formula>AND($E$29&gt;0,$B$29&lt;=0)</formula>
    </cfRule>
  </conditionalFormatting>
  <conditionalFormatting sqref="B30">
    <cfRule type="expression" priority="224" dxfId="1">
      <formula>AND($E$30&gt;0,$B$30&lt;=0)</formula>
    </cfRule>
  </conditionalFormatting>
  <conditionalFormatting sqref="B31">
    <cfRule type="expression" priority="223" dxfId="1">
      <formula>AND($E$31&gt;0,$B$31&lt;=0)</formula>
    </cfRule>
  </conditionalFormatting>
  <conditionalFormatting sqref="B32">
    <cfRule type="expression" priority="222" dxfId="1">
      <formula>AND($E$32&gt;0,$B$32&lt;=0)</formula>
    </cfRule>
  </conditionalFormatting>
  <conditionalFormatting sqref="B33">
    <cfRule type="expression" priority="221" dxfId="1">
      <formula>AND($E$33&gt;0,$B$33&lt;=0)</formula>
    </cfRule>
  </conditionalFormatting>
  <conditionalFormatting sqref="B34">
    <cfRule type="expression" priority="220" dxfId="1">
      <formula>AND($E$34&gt;0,$B$34&lt;=0)</formula>
    </cfRule>
  </conditionalFormatting>
  <conditionalFormatting sqref="B35">
    <cfRule type="expression" priority="219" dxfId="1">
      <formula>AND($E$35&gt;0,$B$35&lt;=0)</formula>
    </cfRule>
  </conditionalFormatting>
  <conditionalFormatting sqref="B36">
    <cfRule type="expression" priority="218" dxfId="1">
      <formula>AND($E$36&gt;0,$B$36&lt;=0)</formula>
    </cfRule>
  </conditionalFormatting>
  <conditionalFormatting sqref="B37">
    <cfRule type="expression" priority="217" dxfId="1">
      <formula>AND($E$37&gt;0,$B$37&lt;=0)</formula>
    </cfRule>
  </conditionalFormatting>
  <conditionalFormatting sqref="B38">
    <cfRule type="expression" priority="216" dxfId="1">
      <formula>AND($E$38&gt;0,$B$38&lt;=0)</formula>
    </cfRule>
  </conditionalFormatting>
  <conditionalFormatting sqref="B40">
    <cfRule type="expression" priority="215" dxfId="1">
      <formula>AND($E$40&gt;0,$B$40&lt;=0)</formula>
    </cfRule>
  </conditionalFormatting>
  <conditionalFormatting sqref="B41:B44">
    <cfRule type="expression" priority="214" dxfId="1">
      <formula>AND($E$41&gt;0,$B$41&lt;=0)</formula>
    </cfRule>
  </conditionalFormatting>
  <conditionalFormatting sqref="B46:B47">
    <cfRule type="expression" priority="213" dxfId="1">
      <formula>AND($E$46&gt;0,$B$46&lt;=0)</formula>
    </cfRule>
  </conditionalFormatting>
  <conditionalFormatting sqref="B48">
    <cfRule type="expression" priority="212" dxfId="1">
      <formula>AND($E$48&gt;0,$B$48&lt;=0)</formula>
    </cfRule>
  </conditionalFormatting>
  <conditionalFormatting sqref="B49:B50">
    <cfRule type="expression" priority="211" dxfId="1">
      <formula>AND($E$49&gt;0,$B$49&lt;=0)</formula>
    </cfRule>
  </conditionalFormatting>
  <conditionalFormatting sqref="B52">
    <cfRule type="expression" priority="210" dxfId="1">
      <formula>AND($E$52&gt;0,$B$52&lt;=0)</formula>
    </cfRule>
  </conditionalFormatting>
  <conditionalFormatting sqref="B53">
    <cfRule type="expression" priority="209" dxfId="1">
      <formula>AND($E$53&gt;0,$B$53&lt;=0)</formula>
    </cfRule>
  </conditionalFormatting>
  <conditionalFormatting sqref="B54">
    <cfRule type="expression" priority="162" dxfId="1">
      <formula>AND($B$55&gt;0,$B$54=0)</formula>
    </cfRule>
    <cfRule type="expression" priority="208" dxfId="1">
      <formula>AND($E$54&gt;0,$B$54&lt;=0)</formula>
    </cfRule>
  </conditionalFormatting>
  <conditionalFormatting sqref="B55">
    <cfRule type="expression" priority="207" dxfId="1">
      <formula>AND($E$55&gt;0,$B$55&lt;=0)</formula>
    </cfRule>
  </conditionalFormatting>
  <conditionalFormatting sqref="E10">
    <cfRule type="expression" priority="206" dxfId="1">
      <formula>AND($B$10&gt;0,$E$10&lt;=0)</formula>
    </cfRule>
  </conditionalFormatting>
  <conditionalFormatting sqref="E11">
    <cfRule type="expression" priority="205" dxfId="1">
      <formula>AND($B$11&gt;0,$E$11&lt;=0)</formula>
    </cfRule>
  </conditionalFormatting>
  <conditionalFormatting sqref="E12">
    <cfRule type="expression" priority="204" dxfId="1">
      <formula>AND($B$12&gt;0,$E$12&lt;=0)</formula>
    </cfRule>
  </conditionalFormatting>
  <conditionalFormatting sqref="E13">
    <cfRule type="expression" priority="203" dxfId="1">
      <formula>AND($B$13&gt;0,$E$13&lt;=0)</formula>
    </cfRule>
  </conditionalFormatting>
  <conditionalFormatting sqref="E14">
    <cfRule type="expression" priority="202" dxfId="1">
      <formula>AND($B$14&gt;0,$E$14&lt;=0)</formula>
    </cfRule>
  </conditionalFormatting>
  <conditionalFormatting sqref="E15">
    <cfRule type="expression" priority="201" dxfId="1">
      <formula>AND($B$15&gt;0,$E$15&lt;=0)</formula>
    </cfRule>
  </conditionalFormatting>
  <conditionalFormatting sqref="E16">
    <cfRule type="expression" priority="200" dxfId="1">
      <formula>AND($B$16&gt;0,$E$16&lt;=0)</formula>
    </cfRule>
  </conditionalFormatting>
  <conditionalFormatting sqref="E17">
    <cfRule type="expression" priority="199" dxfId="1">
      <formula>AND($B$17&gt;0,$E$17&lt;=0)</formula>
    </cfRule>
  </conditionalFormatting>
  <conditionalFormatting sqref="E19">
    <cfRule type="expression" priority="159" dxfId="1">
      <formula>AND($E$19=0,$E$17&gt;0)</formula>
    </cfRule>
    <cfRule type="expression" priority="198" dxfId="1">
      <formula>AND($B$19&gt;0,$E$19&lt;=0)</formula>
    </cfRule>
  </conditionalFormatting>
  <conditionalFormatting sqref="E20">
    <cfRule type="expression" priority="197" dxfId="1">
      <formula>AND($B$20&gt;0,$E$20&lt;=0)</formula>
    </cfRule>
  </conditionalFormatting>
  <conditionalFormatting sqref="E21">
    <cfRule type="expression" priority="196" dxfId="1">
      <formula>AND($B$21&gt;0,$E$21&lt;=0)</formula>
    </cfRule>
  </conditionalFormatting>
  <conditionalFormatting sqref="E22">
    <cfRule type="expression" priority="195" dxfId="1">
      <formula>AND($B$22&gt;0,$E$22&lt;=0)</formula>
    </cfRule>
  </conditionalFormatting>
  <conditionalFormatting sqref="E23">
    <cfRule type="expression" priority="194" dxfId="1">
      <formula>AND($B$23&gt;0,$E$23&lt;=0)</formula>
    </cfRule>
  </conditionalFormatting>
  <conditionalFormatting sqref="E24">
    <cfRule type="expression" priority="193" dxfId="1">
      <formula>AND($B$24&gt;0,$E$24&lt;=0)</formula>
    </cfRule>
  </conditionalFormatting>
  <conditionalFormatting sqref="E25">
    <cfRule type="expression" priority="192" dxfId="1">
      <formula>AND($B$25&gt;0,$E$25&lt;=0)</formula>
    </cfRule>
  </conditionalFormatting>
  <conditionalFormatting sqref="E26">
    <cfRule type="expression" priority="191" dxfId="1">
      <formula>AND($B$26&gt;0,$E$26&lt;=0)</formula>
    </cfRule>
  </conditionalFormatting>
  <conditionalFormatting sqref="E27">
    <cfRule type="expression" priority="190" dxfId="1">
      <formula>AND($B$27&gt;0,$E$27&lt;=0)</formula>
    </cfRule>
  </conditionalFormatting>
  <conditionalFormatting sqref="E28">
    <cfRule type="expression" priority="188" dxfId="1">
      <formula>AND($B$28&gt;0,$E$28&lt;=0)</formula>
    </cfRule>
  </conditionalFormatting>
  <conditionalFormatting sqref="E29">
    <cfRule type="expression" priority="187" dxfId="1">
      <formula>AND($B$29&gt;0,$E$29&lt;=0)</formula>
    </cfRule>
  </conditionalFormatting>
  <conditionalFormatting sqref="E30">
    <cfRule type="expression" priority="186" dxfId="1">
      <formula>AND($B$30&gt;0,$E$30&lt;=0)</formula>
    </cfRule>
  </conditionalFormatting>
  <conditionalFormatting sqref="E31">
    <cfRule type="expression" priority="185" dxfId="1">
      <formula>AND($B$31&gt;0,$E$31&lt;=0)</formula>
    </cfRule>
  </conditionalFormatting>
  <conditionalFormatting sqref="E32">
    <cfRule type="expression" priority="184" dxfId="1">
      <formula>AND($B$32&gt;0,$E$32&lt;=0)</formula>
    </cfRule>
  </conditionalFormatting>
  <conditionalFormatting sqref="E33">
    <cfRule type="expression" priority="183" dxfId="1">
      <formula>AND($B$33&gt;0,$E$33&lt;=0)</formula>
    </cfRule>
  </conditionalFormatting>
  <conditionalFormatting sqref="E34">
    <cfRule type="expression" priority="182" dxfId="1">
      <formula>AND($B$34&gt;0,$E$34&lt;=0)</formula>
    </cfRule>
  </conditionalFormatting>
  <conditionalFormatting sqref="E35">
    <cfRule type="expression" priority="181" dxfId="1">
      <formula>AND($B$35&gt;0,$E$35&lt;=0)</formula>
    </cfRule>
  </conditionalFormatting>
  <conditionalFormatting sqref="E36">
    <cfRule type="expression" priority="180" dxfId="1">
      <formula>AND($B$36&gt;0,$E$36&lt;=0)</formula>
    </cfRule>
  </conditionalFormatting>
  <conditionalFormatting sqref="E37">
    <cfRule type="expression" priority="179" dxfId="1">
      <formula>AND($B$37&gt;0,$E$37&lt;=0)</formula>
    </cfRule>
  </conditionalFormatting>
  <conditionalFormatting sqref="E40">
    <cfRule type="expression" priority="177" dxfId="1">
      <formula>AND($B$40&gt;0,$E$40&lt;=0)</formula>
    </cfRule>
  </conditionalFormatting>
  <conditionalFormatting sqref="E41:E44">
    <cfRule type="expression" priority="176" dxfId="1">
      <formula>AND($B$41&gt;0,$E$41&lt;=0)</formula>
    </cfRule>
  </conditionalFormatting>
  <conditionalFormatting sqref="E46:E47">
    <cfRule type="expression" priority="175" dxfId="1">
      <formula>AND($B$46&gt;0,$E$46&lt;=0)</formula>
    </cfRule>
  </conditionalFormatting>
  <conditionalFormatting sqref="E48">
    <cfRule type="expression" priority="174" dxfId="1">
      <formula>AND($B$48&gt;0,$E$48&lt;=0)</formula>
    </cfRule>
  </conditionalFormatting>
  <conditionalFormatting sqref="E49:E50">
    <cfRule type="expression" priority="173" dxfId="1">
      <formula>AND($B$49&gt;0,$E$49&lt;=0)</formula>
    </cfRule>
  </conditionalFormatting>
  <conditionalFormatting sqref="E52">
    <cfRule type="expression" priority="172" dxfId="1">
      <formula>AND($B$52&gt;0,$E$52&lt;=0)</formula>
    </cfRule>
  </conditionalFormatting>
  <conditionalFormatting sqref="E53">
    <cfRule type="expression" priority="171" dxfId="1">
      <formula>AND($B$53&gt;0,$E$53&lt;=0)</formula>
    </cfRule>
  </conditionalFormatting>
  <conditionalFormatting sqref="E54">
    <cfRule type="expression" priority="161" dxfId="1">
      <formula>AND($E$55&gt;0,$E$54=0)</formula>
    </cfRule>
    <cfRule type="expression" priority="170" dxfId="1">
      <formula>AND($B$54&gt;0,$E$54&lt;=0)</formula>
    </cfRule>
  </conditionalFormatting>
  <conditionalFormatting sqref="E55">
    <cfRule type="expression" priority="169" dxfId="1">
      <formula>AND($B$55&gt;0,$E$55&lt;=0)</formula>
    </cfRule>
  </conditionalFormatting>
  <conditionalFormatting sqref="E38">
    <cfRule type="expression" priority="168" dxfId="1">
      <formula>AND($B$38&gt;0,$E$38&lt;=0)</formula>
    </cfRule>
  </conditionalFormatting>
  <conditionalFormatting sqref="C60">
    <cfRule type="expression" priority="167" dxfId="1">
      <formula>$C$66&gt;0</formula>
    </cfRule>
  </conditionalFormatting>
  <conditionalFormatting sqref="C18">
    <cfRule type="expression" priority="150" dxfId="1">
      <formula>AND($C$18=0,$F$18&gt;0)</formula>
    </cfRule>
    <cfRule type="expression" priority="166" dxfId="1">
      <formula>AND($C$18&gt;0,$D$17=0)</formula>
    </cfRule>
  </conditionalFormatting>
  <conditionalFormatting sqref="F18">
    <cfRule type="expression" priority="110" dxfId="1">
      <formula>AND($F$18=0,$C$18&gt;0)</formula>
    </cfRule>
    <cfRule type="expression" priority="164" dxfId="1">
      <formula>AND($F$18&gt;0,$G$17=0)</formula>
    </cfRule>
  </conditionalFormatting>
  <conditionalFormatting sqref="C10">
    <cfRule type="expression" priority="158" dxfId="1">
      <formula>AND($C$10=0,$F$10&gt;0)</formula>
    </cfRule>
  </conditionalFormatting>
  <conditionalFormatting sqref="C11">
    <cfRule type="expression" priority="157" dxfId="1">
      <formula>AND($C$11=0,$F$11&gt;0)</formula>
    </cfRule>
  </conditionalFormatting>
  <conditionalFormatting sqref="C12">
    <cfRule type="expression" priority="156" dxfId="1">
      <formula>AND($C$12=0,$F$12&gt;0)</formula>
    </cfRule>
  </conditionalFormatting>
  <conditionalFormatting sqref="C13">
    <cfRule type="expression" priority="155" dxfId="1">
      <formula>AND($C$13=0,$F$13&gt;0)</formula>
    </cfRule>
  </conditionalFormatting>
  <conditionalFormatting sqref="C14">
    <cfRule type="expression" priority="154" dxfId="1">
      <formula>AND($C$14=0,$F$14&gt;0)</formula>
    </cfRule>
  </conditionalFormatting>
  <conditionalFormatting sqref="C15">
    <cfRule type="expression" priority="153" dxfId="1">
      <formula>AND($C$15=0,$F$15&gt;0)</formula>
    </cfRule>
  </conditionalFormatting>
  <conditionalFormatting sqref="C16">
    <cfRule type="expression" priority="152" dxfId="1">
      <formula>AND($C$16=0,$F$16&gt;0)</formula>
    </cfRule>
  </conditionalFormatting>
  <conditionalFormatting sqref="C17">
    <cfRule type="expression" priority="151" dxfId="1">
      <formula>AND($C$17=0,$F$17&gt;0)</formula>
    </cfRule>
  </conditionalFormatting>
  <conditionalFormatting sqref="C19">
    <cfRule type="expression" priority="149" dxfId="1">
      <formula>AND($C$19=0,$F$19&gt;0)</formula>
    </cfRule>
  </conditionalFormatting>
  <conditionalFormatting sqref="C20">
    <cfRule type="expression" priority="148" dxfId="1">
      <formula>AND($C$20=0,$F$20&gt;0)</formula>
    </cfRule>
  </conditionalFormatting>
  <conditionalFormatting sqref="C21">
    <cfRule type="expression" priority="147" dxfId="1">
      <formula>AND($C$21=0,$F$21&gt;0)</formula>
    </cfRule>
  </conditionalFormatting>
  <conditionalFormatting sqref="C22">
    <cfRule type="expression" priority="146" dxfId="1">
      <formula>AND($C$22=0,$F$22&gt;0)</formula>
    </cfRule>
  </conditionalFormatting>
  <conditionalFormatting sqref="C23">
    <cfRule type="expression" priority="145" dxfId="1">
      <formula>AND($C$23=0,$F$23&gt;0)</formula>
    </cfRule>
  </conditionalFormatting>
  <conditionalFormatting sqref="C24">
    <cfRule type="expression" priority="144" dxfId="1">
      <formula>AND($C$24=0,$F$24&gt;0)</formula>
    </cfRule>
  </conditionalFormatting>
  <conditionalFormatting sqref="C25">
    <cfRule type="expression" priority="143" dxfId="1">
      <formula>AND($C$25=0,$F$25&gt;0)</formula>
    </cfRule>
  </conditionalFormatting>
  <conditionalFormatting sqref="C26">
    <cfRule type="expression" priority="142" dxfId="1">
      <formula>AND($C$26=0,$F$26&gt;0)</formula>
    </cfRule>
  </conditionalFormatting>
  <conditionalFormatting sqref="C27">
    <cfRule type="expression" priority="141" dxfId="1">
      <formula>AND($C$27=0,$F$27&gt;0)</formula>
    </cfRule>
  </conditionalFormatting>
  <conditionalFormatting sqref="C28">
    <cfRule type="expression" priority="140" dxfId="1">
      <formula>AND($C$28=0,$F$28&gt;0)</formula>
    </cfRule>
  </conditionalFormatting>
  <conditionalFormatting sqref="C29">
    <cfRule type="expression" priority="139" dxfId="1">
      <formula>AND($C$29=0,$F$29&gt;0)</formula>
    </cfRule>
  </conditionalFormatting>
  <conditionalFormatting sqref="C30">
    <cfRule type="expression" priority="138" dxfId="1">
      <formula>AND($C$30=0,$F$30&gt;0)</formula>
    </cfRule>
  </conditionalFormatting>
  <conditionalFormatting sqref="C31">
    <cfRule type="expression" priority="137" dxfId="1">
      <formula>AND($C$31=0,$F$31&gt;0)</formula>
    </cfRule>
  </conditionalFormatting>
  <conditionalFormatting sqref="C32">
    <cfRule type="expression" priority="136" dxfId="1">
      <formula>AND($C$32=0,$F$32&gt;0)</formula>
    </cfRule>
  </conditionalFormatting>
  <conditionalFormatting sqref="C33">
    <cfRule type="expression" priority="135" dxfId="1">
      <formula>AND($C$33=0,$F$33&gt;0)</formula>
    </cfRule>
  </conditionalFormatting>
  <conditionalFormatting sqref="C34">
    <cfRule type="expression" priority="134" dxfId="1">
      <formula>AND($C$34=0,$F$34&gt;0)</formula>
    </cfRule>
  </conditionalFormatting>
  <conditionalFormatting sqref="C35">
    <cfRule type="expression" priority="133" dxfId="1">
      <formula>AND($C$35=0,$F$35&gt;0)</formula>
    </cfRule>
  </conditionalFormatting>
  <conditionalFormatting sqref="C36">
    <cfRule type="expression" priority="132" dxfId="1">
      <formula>AND($C$36=0,$F$36&gt;0)</formula>
    </cfRule>
  </conditionalFormatting>
  <conditionalFormatting sqref="C37">
    <cfRule type="expression" priority="131" dxfId="1">
      <formula>AND($C$37=0,$F$37&gt;0)</formula>
    </cfRule>
  </conditionalFormatting>
  <conditionalFormatting sqref="C38">
    <cfRule type="expression" priority="130" dxfId="1">
      <formula>AND($C$38=0,$F$38&gt;0)</formula>
    </cfRule>
  </conditionalFormatting>
  <conditionalFormatting sqref="C40">
    <cfRule type="expression" priority="129" dxfId="1">
      <formula>AND($C$40=0,$F$40&gt;0)</formula>
    </cfRule>
  </conditionalFormatting>
  <conditionalFormatting sqref="C41:C44">
    <cfRule type="expression" priority="128" dxfId="1">
      <formula>AND($C$41=0,$F$41&gt;0)</formula>
    </cfRule>
  </conditionalFormatting>
  <conditionalFormatting sqref="C46:C47">
    <cfRule type="expression" priority="127" dxfId="1">
      <formula>AND($C$46=0,$F$46&gt;0)</formula>
    </cfRule>
  </conditionalFormatting>
  <conditionalFormatting sqref="C48">
    <cfRule type="expression" priority="126" dxfId="1">
      <formula>AND($C$48=0,$F$48&gt;0)</formula>
    </cfRule>
  </conditionalFormatting>
  <conditionalFormatting sqref="C49:C50">
    <cfRule type="expression" priority="125" dxfId="1">
      <formula>AND($C$49=0,$F$49&gt;0)</formula>
    </cfRule>
  </conditionalFormatting>
  <conditionalFormatting sqref="C52">
    <cfRule type="expression" priority="124" dxfId="1">
      <formula>AND($C$52=0,$F$52&gt;0)</formula>
    </cfRule>
  </conditionalFormatting>
  <conditionalFormatting sqref="C53">
    <cfRule type="expression" priority="123" dxfId="1">
      <formula>AND($C$53=0,$F$53&gt;0)</formula>
    </cfRule>
  </conditionalFormatting>
  <conditionalFormatting sqref="C54">
    <cfRule type="expression" priority="122" dxfId="1">
      <formula>AND($C$54=0,$F$54&gt;0)</formula>
    </cfRule>
  </conditionalFormatting>
  <conditionalFormatting sqref="C55">
    <cfRule type="expression" priority="121" dxfId="1">
      <formula>AND($C$55=0,$F$55&gt;0)</formula>
    </cfRule>
  </conditionalFormatting>
  <conditionalFormatting sqref="C56">
    <cfRule type="expression" priority="120" dxfId="1">
      <formula>AND($C$56=0,$F$56&gt;0)</formula>
    </cfRule>
  </conditionalFormatting>
  <conditionalFormatting sqref="C57">
    <cfRule type="expression" priority="119" dxfId="1">
      <formula>AND($C$57=0,$F$57&gt;0)</formula>
    </cfRule>
  </conditionalFormatting>
  <conditionalFormatting sqref="F10">
    <cfRule type="expression" priority="118" dxfId="1">
      <formula>AND($F$10=0,$C$10&gt;0)</formula>
    </cfRule>
  </conditionalFormatting>
  <conditionalFormatting sqref="F11">
    <cfRule type="expression" priority="117" dxfId="1">
      <formula>AND($F$11=0,$C$11&gt;0)</formula>
    </cfRule>
  </conditionalFormatting>
  <conditionalFormatting sqref="F12">
    <cfRule type="expression" priority="116" dxfId="1">
      <formula>AND($F$12=0,$C$12&gt;0)</formula>
    </cfRule>
  </conditionalFormatting>
  <conditionalFormatting sqref="F13">
    <cfRule type="expression" priority="115" dxfId="1">
      <formula>AND($F$13=0,$C$13&gt;0)</formula>
    </cfRule>
  </conditionalFormatting>
  <conditionalFormatting sqref="F14">
    <cfRule type="expression" priority="114" dxfId="1">
      <formula>AND($F$14=0,$C$14&gt;0)</formula>
    </cfRule>
  </conditionalFormatting>
  <conditionalFormatting sqref="F15">
    <cfRule type="expression" priority="113" dxfId="1">
      <formula>AND($F$15=0,$C$15&gt;0)</formula>
    </cfRule>
  </conditionalFormatting>
  <conditionalFormatting sqref="F16">
    <cfRule type="expression" priority="112" dxfId="1">
      <formula>AND($F$16=0,$C$16&gt;0)</formula>
    </cfRule>
  </conditionalFormatting>
  <conditionalFormatting sqref="F17">
    <cfRule type="expression" priority="111" dxfId="1">
      <formula>AND($F$17=0,$C$17&gt;0)</formula>
    </cfRule>
  </conditionalFormatting>
  <conditionalFormatting sqref="F19">
    <cfRule type="expression" priority="109" dxfId="1">
      <formula>AND($F$19=0,$C$19&gt;0)</formula>
    </cfRule>
  </conditionalFormatting>
  <conditionalFormatting sqref="F20">
    <cfRule type="expression" priority="108" dxfId="1">
      <formula>AND($F$20=0,$C$20&gt;0)</formula>
    </cfRule>
  </conditionalFormatting>
  <conditionalFormatting sqref="F21">
    <cfRule type="expression" priority="107" dxfId="1">
      <formula>AND($F$21=0,$C$21&gt;0)</formula>
    </cfRule>
  </conditionalFormatting>
  <conditionalFormatting sqref="F22">
    <cfRule type="expression" priority="106" dxfId="1">
      <formula>AND($F$22=0,$C$22&gt;0)</formula>
    </cfRule>
  </conditionalFormatting>
  <conditionalFormatting sqref="F23">
    <cfRule type="expression" priority="105" dxfId="1">
      <formula>AND($F$23=0,$C$23&gt;0)</formula>
    </cfRule>
  </conditionalFormatting>
  <conditionalFormatting sqref="F24">
    <cfRule type="expression" priority="104" dxfId="1">
      <formula>AND($F$24=0,$C$24&gt;0)</formula>
    </cfRule>
  </conditionalFormatting>
  <conditionalFormatting sqref="F25">
    <cfRule type="expression" priority="103" dxfId="1">
      <formula>AND($F$25=0,$C$25&gt;0)</formula>
    </cfRule>
  </conditionalFormatting>
  <conditionalFormatting sqref="F26">
    <cfRule type="expression" priority="102" dxfId="1">
      <formula>AND($F$26=0,$C$26&gt;0)</formula>
    </cfRule>
  </conditionalFormatting>
  <conditionalFormatting sqref="F27">
    <cfRule type="expression" priority="101" dxfId="1">
      <formula>AND($F$27=0,$C$27&gt;0)</formula>
    </cfRule>
  </conditionalFormatting>
  <conditionalFormatting sqref="F28">
    <cfRule type="expression" priority="100" dxfId="1">
      <formula>AND($F$28=0,$C$28&gt;0)</formula>
    </cfRule>
  </conditionalFormatting>
  <conditionalFormatting sqref="F29">
    <cfRule type="expression" priority="99" dxfId="1">
      <formula>AND($F$29=0,$C$29&gt;0)</formula>
    </cfRule>
  </conditionalFormatting>
  <conditionalFormatting sqref="F30">
    <cfRule type="expression" priority="98" dxfId="1">
      <formula>AND($F$30=0,$C$30&gt;0)</formula>
    </cfRule>
  </conditionalFormatting>
  <conditionalFormatting sqref="F31">
    <cfRule type="expression" priority="97" dxfId="1">
      <formula>AND($F$31=0,$C$31&gt;0)</formula>
    </cfRule>
  </conditionalFormatting>
  <conditionalFormatting sqref="F32">
    <cfRule type="expression" priority="96" dxfId="1">
      <formula>AND($F$32=0,$C$32&gt;0)</formula>
    </cfRule>
  </conditionalFormatting>
  <conditionalFormatting sqref="F33">
    <cfRule type="expression" priority="95" dxfId="1">
      <formula>AND($F$33=0,$C$33&gt;0)</formula>
    </cfRule>
  </conditionalFormatting>
  <conditionalFormatting sqref="F34">
    <cfRule type="expression" priority="94" dxfId="1">
      <formula>AND($F$34=0,$C$34&gt;0)</formula>
    </cfRule>
  </conditionalFormatting>
  <conditionalFormatting sqref="F35">
    <cfRule type="expression" priority="93" dxfId="1">
      <formula>AND($F$35=0,$C$35&gt;0)</formula>
    </cfRule>
  </conditionalFormatting>
  <conditionalFormatting sqref="F36">
    <cfRule type="expression" priority="92" dxfId="1">
      <formula>AND($F$36=0,$C$36&gt;0)</formula>
    </cfRule>
  </conditionalFormatting>
  <conditionalFormatting sqref="F37">
    <cfRule type="expression" priority="91" dxfId="1">
      <formula>AND($F$37=0,$C$37&gt;0)</formula>
    </cfRule>
  </conditionalFormatting>
  <conditionalFormatting sqref="F38">
    <cfRule type="expression" priority="90" dxfId="1">
      <formula>AND($F$38=0,$C$38&gt;0)</formula>
    </cfRule>
  </conditionalFormatting>
  <conditionalFormatting sqref="F40">
    <cfRule type="expression" priority="89" dxfId="1">
      <formula>AND($F$40=0,$C$40&gt;0)</formula>
    </cfRule>
  </conditionalFormatting>
  <conditionalFormatting sqref="F41:F44">
    <cfRule type="expression" priority="88" dxfId="1">
      <formula>AND($F$41=0,$C$41&gt;0)</formula>
    </cfRule>
  </conditionalFormatting>
  <conditionalFormatting sqref="F46:F47">
    <cfRule type="expression" priority="87" dxfId="1">
      <formula>AND($F$46=0,$C$46&gt;0)</formula>
    </cfRule>
  </conditionalFormatting>
  <conditionalFormatting sqref="F48">
    <cfRule type="expression" priority="86" dxfId="1">
      <formula>AND($F$48=0,$C$48&gt;0)</formula>
    </cfRule>
  </conditionalFormatting>
  <conditionalFormatting sqref="F49:F50">
    <cfRule type="expression" priority="85" dxfId="1">
      <formula>AND($F$49=0,$C$49&gt;0)</formula>
    </cfRule>
  </conditionalFormatting>
  <conditionalFormatting sqref="F52">
    <cfRule type="expression" priority="84" dxfId="1">
      <formula>AND($F$52=0,$C$52&gt;0)</formula>
    </cfRule>
  </conditionalFormatting>
  <conditionalFormatting sqref="F53">
    <cfRule type="expression" priority="83" dxfId="1">
      <formula>AND($F$53=0,$C$53&gt;0)</formula>
    </cfRule>
  </conditionalFormatting>
  <conditionalFormatting sqref="F54">
    <cfRule type="expression" priority="82" dxfId="1">
      <formula>AND($F$54=0,$C$54&gt;0)</formula>
    </cfRule>
  </conditionalFormatting>
  <conditionalFormatting sqref="F55">
    <cfRule type="expression" priority="81" dxfId="1">
      <formula>AND($F$55=0,$C$55&gt;0)</formula>
    </cfRule>
  </conditionalFormatting>
  <conditionalFormatting sqref="F56">
    <cfRule type="expression" priority="80" dxfId="1">
      <formula>AND($F$56=0,$C$56&gt;0)</formula>
    </cfRule>
  </conditionalFormatting>
  <conditionalFormatting sqref="F57">
    <cfRule type="expression" priority="79" dxfId="1">
      <formula>AND($F$57=0,$C$57&gt;0)</formula>
    </cfRule>
  </conditionalFormatting>
  <conditionalFormatting sqref="D32">
    <cfRule type="expression" priority="57" dxfId="1">
      <formula>AND($F$75=0,$E$75&gt;0)</formula>
    </cfRule>
  </conditionalFormatting>
  <conditionalFormatting sqref="D33">
    <cfRule type="expression" priority="56" dxfId="1">
      <formula>AND($F$75=0,$E$75&gt;0)</formula>
    </cfRule>
  </conditionalFormatting>
  <conditionalFormatting sqref="G32">
    <cfRule type="expression" priority="20" dxfId="1">
      <formula>AND($G$75=0,$E$75&gt;0)</formula>
    </cfRule>
  </conditionalFormatting>
  <conditionalFormatting sqref="G33">
    <cfRule type="expression" priority="19" dxfId="1">
      <formula>AND($G$75=0,$E$75&gt;0)</formula>
    </cfRule>
  </conditionalFormatting>
  <conditionalFormatting sqref="D64:D65">
    <cfRule type="expression" priority="3" dxfId="1">
      <formula>OR($D$63&gt;0,$D$63&lt;0)</formula>
    </cfRule>
  </conditionalFormatting>
  <conditionalFormatting sqref="D62">
    <cfRule type="expression" priority="1" dxfId="1">
      <formula>OR($D$63&gt;0,$D$63&lt;0)</formula>
    </cfRule>
  </conditionalFormatting>
  <conditionalFormatting sqref="D10:D11">
    <cfRule type="expression" priority="306" dxfId="1">
      <formula>AND(RevenueStats!#REF!=0,RevenueStats!#REF!&gt;0)</formula>
    </cfRule>
  </conditionalFormatting>
  <conditionalFormatting sqref="D12">
    <cfRule type="expression" priority="307" dxfId="1">
      <formula>AND($D$12=0,RevenueStats!#REF!&gt;0)</formula>
    </cfRule>
  </conditionalFormatting>
  <conditionalFormatting sqref="D13:D14 D40:D44">
    <cfRule type="expression" priority="309" dxfId="1">
      <formula>AND(RevenueStats!#REF!=0,RevenueStats!#REF!&gt;0)</formula>
    </cfRule>
  </conditionalFormatting>
  <conditionalFormatting sqref="D19">
    <cfRule type="expression" priority="311" dxfId="1">
      <formula>AND($D$19=0,RevenueStats!#REF!&gt;0)</formula>
    </cfRule>
  </conditionalFormatting>
  <conditionalFormatting sqref="D20">
    <cfRule type="expression" priority="312" dxfId="1">
      <formula>AND($D$20=0,RevenueStats!#REF!&gt;0)</formula>
    </cfRule>
  </conditionalFormatting>
  <conditionalFormatting sqref="D21">
    <cfRule type="expression" priority="313" dxfId="1">
      <formula>AND($D$21=0,RevenueStats!#REF!&gt;0)</formula>
    </cfRule>
  </conditionalFormatting>
  <conditionalFormatting sqref="D22">
    <cfRule type="expression" priority="314" dxfId="1">
      <formula>AND($D$22=0,RevenueStats!#REF!&gt;0)</formula>
    </cfRule>
  </conditionalFormatting>
  <conditionalFormatting sqref="D23">
    <cfRule type="expression" priority="315" dxfId="1">
      <formula>AND($D$23=0,RevenueStats!#REF!&gt;0)</formula>
    </cfRule>
  </conditionalFormatting>
  <conditionalFormatting sqref="D24">
    <cfRule type="expression" priority="316" dxfId="1">
      <formula>AND($D$24=0,RevenueStats!#REF!&gt;0)</formula>
    </cfRule>
  </conditionalFormatting>
  <conditionalFormatting sqref="D25">
    <cfRule type="expression" priority="317" dxfId="1">
      <formula>AND($D$25=0,RevenueStats!#REF!&gt;0)</formula>
    </cfRule>
  </conditionalFormatting>
  <conditionalFormatting sqref="D26:D27">
    <cfRule type="expression" priority="318" dxfId="1">
      <formula>AND(RevenueStats!#REF!=0,RevenueStats!#REF!&gt;0)</formula>
    </cfRule>
  </conditionalFormatting>
  <conditionalFormatting sqref="D28:D31">
    <cfRule type="expression" priority="320" dxfId="1">
      <formula>AND(RevenueStats!#REF!=0,RevenueStats!#REF!&gt;0)</formula>
    </cfRule>
  </conditionalFormatting>
  <conditionalFormatting sqref="D34">
    <cfRule type="expression" priority="324" dxfId="1">
      <formula>AND($D$34=0,$E$76&gt;0)</formula>
    </cfRule>
  </conditionalFormatting>
  <conditionalFormatting sqref="D15">
    <cfRule type="expression" priority="328" dxfId="1">
      <formula>AND($D$15=0,RevenueStats!#REF!&gt;0)</formula>
    </cfRule>
  </conditionalFormatting>
  <conditionalFormatting sqref="D16">
    <cfRule type="expression" priority="329" dxfId="1">
      <formula>AND($D$16=0,RevenueStats!#REF!&gt;0)</formula>
    </cfRule>
  </conditionalFormatting>
  <conditionalFormatting sqref="G10:G11">
    <cfRule type="expression" priority="330" dxfId="1">
      <formula>AND(RevenueStats!#REF!=0,RevenueStats!#REF!&gt;0)</formula>
    </cfRule>
  </conditionalFormatting>
  <conditionalFormatting sqref="G12">
    <cfRule type="expression" priority="332" dxfId="1">
      <formula>AND($G$12=0,RevenueStats!#REF!&gt;0)</formula>
    </cfRule>
  </conditionalFormatting>
  <conditionalFormatting sqref="G13:G14 G40:G44">
    <cfRule type="expression" priority="333" dxfId="1">
      <formula>AND(RevenueStats!#REF!=0,RevenueStats!#REF!&gt;0)</formula>
    </cfRule>
  </conditionalFormatting>
  <conditionalFormatting sqref="G15">
    <cfRule type="expression" priority="335" dxfId="1">
      <formula>AND($G$15=0,RevenueStats!#REF!&gt;0)</formula>
    </cfRule>
  </conditionalFormatting>
  <conditionalFormatting sqref="G16">
    <cfRule type="expression" priority="336" dxfId="1">
      <formula>AND($G$16=0,RevenueStats!#REF!&gt;0)</formula>
    </cfRule>
  </conditionalFormatting>
  <conditionalFormatting sqref="G19">
    <cfRule type="expression" priority="337" dxfId="1">
      <formula>AND(RevenueStats!#REF!&gt;0,$G$19=0)</formula>
    </cfRule>
  </conditionalFormatting>
  <conditionalFormatting sqref="G20">
    <cfRule type="expression" priority="338" dxfId="1">
      <formula>AND($G$20=0,RevenueStats!#REF!&gt;0)</formula>
    </cfRule>
  </conditionalFormatting>
  <conditionalFormatting sqref="G21">
    <cfRule type="expression" priority="339" dxfId="1">
      <formula>AND($G$21=0,RevenueStats!#REF!&gt;0)</formula>
    </cfRule>
  </conditionalFormatting>
  <conditionalFormatting sqref="G22">
    <cfRule type="expression" priority="340" dxfId="1">
      <formula>AND($G$22=0,RevenueStats!#REF!&gt;0)</formula>
    </cfRule>
  </conditionalFormatting>
  <conditionalFormatting sqref="G23">
    <cfRule type="expression" priority="341" dxfId="1">
      <formula>AND($G$23=0,RevenueStats!#REF!&gt;0)</formula>
    </cfRule>
  </conditionalFormatting>
  <conditionalFormatting sqref="G24">
    <cfRule type="expression" priority="342" dxfId="1">
      <formula>AND($G$24=0,RevenueStats!#REF!&gt;0)</formula>
    </cfRule>
  </conditionalFormatting>
  <conditionalFormatting sqref="G25">
    <cfRule type="expression" priority="343" dxfId="1">
      <formula>AND($G$25=0,RevenueStats!#REF!&gt;0)</formula>
    </cfRule>
  </conditionalFormatting>
  <conditionalFormatting sqref="G26:G27">
    <cfRule type="expression" priority="344" dxfId="1">
      <formula>AND(RevenueStats!#REF!=0,RevenueStats!#REF!&gt;0)</formula>
    </cfRule>
  </conditionalFormatting>
  <conditionalFormatting sqref="G28:G31">
    <cfRule type="expression" priority="346" dxfId="1">
      <formula>AND(RevenueStats!#REF!=0,RevenueStats!#REF!&gt;0)</formula>
    </cfRule>
  </conditionalFormatting>
  <conditionalFormatting sqref="G34">
    <cfRule type="expression" priority="350" dxfId="1">
      <formula>AND($G$34=0,$E$76&gt;0)</formula>
    </cfRule>
  </conditionalFormatting>
  <conditionalFormatting sqref="D35:D38">
    <cfRule type="expression" priority="357" dxfId="1">
      <formula>AND(RevenueStats!#REF!=0,RevenueStats!#REF!&gt;0)</formula>
    </cfRule>
  </conditionalFormatting>
  <conditionalFormatting sqref="D46:D50">
    <cfRule type="expression" priority="363" dxfId="1">
      <formula>AND(RevenueStats!#REF!=0,RevenueStats!#REF!&gt;0)</formula>
    </cfRule>
  </conditionalFormatting>
  <conditionalFormatting sqref="G35:G38">
    <cfRule type="expression" priority="366" dxfId="1">
      <formula>AND(RevenueStats!#REF!=0,RevenueStats!#REF!&gt;0)</formula>
    </cfRule>
  </conditionalFormatting>
  <conditionalFormatting sqref="G46:G50">
    <cfRule type="expression" priority="372" dxfId="1">
      <formula>AND(RevenueStats!#REF!=0,RevenueStats!#REF!&gt;0)</formula>
    </cfRule>
  </conditionalFormatting>
  <conditionalFormatting sqref="D52">
    <cfRule type="expression" priority="375" dxfId="1">
      <formula>AND(RevenueStats!#REF!&gt;0,$D$52=0)</formula>
    </cfRule>
  </conditionalFormatting>
  <conditionalFormatting sqref="D53">
    <cfRule type="expression" priority="376" dxfId="1">
      <formula>AND($D$53=0,RevenueStats!#REF!&gt;0)</formula>
    </cfRule>
  </conditionalFormatting>
  <conditionalFormatting sqref="D54">
    <cfRule type="expression" priority="377" dxfId="1">
      <formula>AND($D$54=0,RevenueStats!#REF!&gt;0)</formula>
    </cfRule>
  </conditionalFormatting>
  <conditionalFormatting sqref="G52">
    <cfRule type="expression" priority="378" dxfId="1">
      <formula>AND($G$52=0,RevenueStats!#REF!&gt;0)</formula>
    </cfRule>
  </conditionalFormatting>
  <conditionalFormatting sqref="G53">
    <cfRule type="expression" priority="379" dxfId="1">
      <formula>AND($G$53=0,RevenueStats!#REF!&gt;0)</formula>
    </cfRule>
  </conditionalFormatting>
  <conditionalFormatting sqref="G54">
    <cfRule type="expression" priority="380" dxfId="1">
      <formula>AND($G$54=0,RevenueStats!#REF!&gt;0)</formula>
    </cfRule>
  </conditionalFormatting>
  <printOptions/>
  <pageMargins left="0.4" right="0.4" top="0.4" bottom="0.4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54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5.75"/>
  <cols>
    <col min="1" max="1" width="12.625" style="4" customWidth="1"/>
    <col min="2" max="2" width="12.125" style="4" customWidth="1"/>
    <col min="3" max="3" width="34.625" style="4" customWidth="1"/>
    <col min="4" max="4" width="14.00390625" style="4" customWidth="1"/>
    <col min="5" max="6" width="11.50390625" style="4" customWidth="1"/>
  </cols>
  <sheetData>
    <row r="1" ht="15.75">
      <c r="A1" s="27" t="s">
        <v>279</v>
      </c>
    </row>
    <row r="2" ht="15.75">
      <c r="A2" s="34" t="str">
        <f>Certification!E2</f>
        <v>Form Date-August 18, 2022</v>
      </c>
    </row>
    <row r="3" ht="19.5" customHeight="1">
      <c r="A3" s="32" t="s">
        <v>35</v>
      </c>
    </row>
    <row r="4" spans="1:6" ht="15.75">
      <c r="A4" s="16"/>
      <c r="B4"/>
      <c r="C4"/>
      <c r="E4"/>
      <c r="F4"/>
    </row>
    <row r="5" spans="1:6" ht="15.75">
      <c r="A5" s="58" t="str">
        <f>+Certification!E5</f>
        <v>Your Agency's Name</v>
      </c>
      <c r="B5" s="59"/>
      <c r="C5" s="58" t="str">
        <f>Certification!E6</f>
        <v>Your Name</v>
      </c>
      <c r="F5"/>
    </row>
    <row r="6" spans="1:6" ht="15.75">
      <c r="A6" s="22" t="s">
        <v>11</v>
      </c>
      <c r="B6"/>
      <c r="C6" s="55" t="str">
        <f>Certification!E17</f>
        <v> </v>
      </c>
      <c r="D6"/>
      <c r="E6"/>
      <c r="F6"/>
    </row>
    <row r="7" spans="1:6" ht="15.75">
      <c r="A7" s="17"/>
      <c r="C7" s="21"/>
      <c r="D7"/>
      <c r="E7"/>
      <c r="F7"/>
    </row>
    <row r="8" ht="15.75">
      <c r="A8" s="15" t="s">
        <v>49</v>
      </c>
    </row>
    <row r="9" ht="15.75">
      <c r="A9" s="4" t="s">
        <v>71</v>
      </c>
    </row>
    <row r="10" ht="15.75">
      <c r="A10" s="4" t="s">
        <v>53</v>
      </c>
    </row>
    <row r="11" ht="15.75">
      <c r="A11" s="4" t="s">
        <v>77</v>
      </c>
    </row>
    <row r="13" spans="1:2" ht="15.75">
      <c r="A13" s="4" t="s">
        <v>41</v>
      </c>
      <c r="B13" s="4" t="s">
        <v>57</v>
      </c>
    </row>
    <row r="14" ht="15.75">
      <c r="B14" s="4" t="s">
        <v>51</v>
      </c>
    </row>
    <row r="15" ht="15.75">
      <c r="B15" s="4" t="s">
        <v>54</v>
      </c>
    </row>
    <row r="16" ht="15.75">
      <c r="B16" s="4" t="s">
        <v>52</v>
      </c>
    </row>
    <row r="17" ht="15.75">
      <c r="B17" s="4" t="s">
        <v>55</v>
      </c>
    </row>
    <row r="18" ht="15.75">
      <c r="B18" s="4" t="s">
        <v>6</v>
      </c>
    </row>
    <row r="19" ht="15.75">
      <c r="B19" s="4" t="s">
        <v>56</v>
      </c>
    </row>
    <row r="20" ht="15.75">
      <c r="A20" s="15"/>
    </row>
    <row r="21" ht="15.75">
      <c r="A21" s="18" t="s">
        <v>72</v>
      </c>
    </row>
    <row r="23" spans="1:5" ht="15.75">
      <c r="A23" s="24" t="s">
        <v>36</v>
      </c>
      <c r="D23" s="5" t="s">
        <v>222</v>
      </c>
      <c r="E23" s="44"/>
    </row>
    <row r="24" spans="1:5" ht="15.75">
      <c r="A24" s="18" t="s">
        <v>37</v>
      </c>
      <c r="D24" s="5" t="s">
        <v>12</v>
      </c>
      <c r="E24" s="44"/>
    </row>
    <row r="25" ht="16.5" thickBot="1">
      <c r="A25" s="18"/>
    </row>
    <row r="26" spans="1:7" ht="15.75">
      <c r="A26" s="103" t="s">
        <v>100</v>
      </c>
      <c r="B26" s="104" t="s">
        <v>25</v>
      </c>
      <c r="C26" s="105" t="s">
        <v>50</v>
      </c>
      <c r="D26" s="104"/>
      <c r="E26" s="104"/>
      <c r="F26" s="106"/>
      <c r="G26" s="1"/>
    </row>
    <row r="27" spans="1:7" ht="16.5" thickBot="1">
      <c r="A27" s="107" t="s">
        <v>38</v>
      </c>
      <c r="B27" s="108" t="s">
        <v>26</v>
      </c>
      <c r="C27" s="109"/>
      <c r="D27" s="108" t="s">
        <v>39</v>
      </c>
      <c r="E27" s="108" t="s">
        <v>13</v>
      </c>
      <c r="F27" s="110" t="s">
        <v>40</v>
      </c>
      <c r="G27" s="1"/>
    </row>
    <row r="28" spans="1:6" ht="15.75">
      <c r="A28" s="100"/>
      <c r="B28" s="101"/>
      <c r="C28" s="48"/>
      <c r="D28" s="102"/>
      <c r="E28" s="102"/>
      <c r="F28" s="102"/>
    </row>
    <row r="29" spans="1:6" ht="15.75">
      <c r="A29" s="45"/>
      <c r="B29" s="61"/>
      <c r="C29" s="46"/>
      <c r="D29" s="47"/>
      <c r="E29" s="47"/>
      <c r="F29" s="47"/>
    </row>
    <row r="30" spans="1:6" ht="15.75">
      <c r="A30" s="45"/>
      <c r="B30" s="61"/>
      <c r="C30" s="46"/>
      <c r="D30" s="47"/>
      <c r="E30" s="47"/>
      <c r="F30" s="47"/>
    </row>
    <row r="31" spans="1:6" ht="15.75">
      <c r="A31" s="45"/>
      <c r="B31" s="61"/>
      <c r="C31" s="46"/>
      <c r="D31" s="47"/>
      <c r="E31" s="47"/>
      <c r="F31" s="47"/>
    </row>
    <row r="32" spans="1:6" ht="15.75">
      <c r="A32" s="45"/>
      <c r="B32" s="61"/>
      <c r="C32" s="46"/>
      <c r="D32" s="47"/>
      <c r="E32" s="47"/>
      <c r="F32" s="47"/>
    </row>
    <row r="33" spans="1:6" ht="15.75">
      <c r="A33" s="45"/>
      <c r="B33" s="61"/>
      <c r="C33" s="46"/>
      <c r="D33" s="47"/>
      <c r="E33" s="47"/>
      <c r="F33" s="47"/>
    </row>
    <row r="34" spans="1:6" ht="15.75">
      <c r="A34" s="45"/>
      <c r="B34" s="61"/>
      <c r="C34" s="46"/>
      <c r="D34" s="47"/>
      <c r="E34" s="47"/>
      <c r="F34" s="47"/>
    </row>
    <row r="35" spans="1:6" ht="15.75">
      <c r="A35" s="45"/>
      <c r="B35" s="61"/>
      <c r="C35" s="46"/>
      <c r="D35" s="47"/>
      <c r="E35" s="47"/>
      <c r="F35" s="47"/>
    </row>
    <row r="36" spans="1:6" ht="15.75">
      <c r="A36" s="45"/>
      <c r="B36" s="61"/>
      <c r="C36" s="46"/>
      <c r="D36" s="47"/>
      <c r="E36" s="47"/>
      <c r="F36" s="47"/>
    </row>
    <row r="37" spans="1:6" ht="15.75">
      <c r="A37" s="45"/>
      <c r="B37" s="61"/>
      <c r="C37" s="46"/>
      <c r="D37" s="47"/>
      <c r="E37" s="47"/>
      <c r="F37" s="47"/>
    </row>
    <row r="38" spans="1:6" ht="15.75">
      <c r="A38" s="45"/>
      <c r="B38" s="61"/>
      <c r="C38" s="46"/>
      <c r="D38" s="47"/>
      <c r="E38" s="47"/>
      <c r="F38" s="47"/>
    </row>
    <row r="39" spans="1:6" ht="15.75">
      <c r="A39" s="45"/>
      <c r="B39" s="61"/>
      <c r="C39" s="46"/>
      <c r="D39" s="47"/>
      <c r="E39" s="47"/>
      <c r="F39" s="47"/>
    </row>
    <row r="40" spans="1:6" ht="15.75">
      <c r="A40" s="45"/>
      <c r="B40" s="61"/>
      <c r="C40" s="46"/>
      <c r="D40" s="47"/>
      <c r="E40" s="47"/>
      <c r="F40" s="47"/>
    </row>
    <row r="41" spans="1:6" ht="15.75">
      <c r="A41" s="45"/>
      <c r="B41" s="61"/>
      <c r="C41" s="46"/>
      <c r="D41" s="47"/>
      <c r="E41" s="47"/>
      <c r="F41" s="47"/>
    </row>
    <row r="42" spans="1:6" ht="15.75">
      <c r="A42" s="45"/>
      <c r="B42" s="61"/>
      <c r="C42" s="48"/>
      <c r="D42" s="47"/>
      <c r="E42" s="47"/>
      <c r="F42" s="47"/>
    </row>
    <row r="43" spans="1:6" ht="15.75">
      <c r="A43" s="45"/>
      <c r="B43" s="61"/>
      <c r="C43" s="48"/>
      <c r="D43" s="47"/>
      <c r="E43" s="47"/>
      <c r="F43" s="47"/>
    </row>
    <row r="44" spans="1:6" ht="15.75">
      <c r="A44" s="45"/>
      <c r="B44" s="61"/>
      <c r="C44" s="48"/>
      <c r="D44" s="47"/>
      <c r="E44" s="47"/>
      <c r="F44" s="47"/>
    </row>
    <row r="45" spans="1:6" ht="15.75">
      <c r="A45" s="45"/>
      <c r="B45" s="61"/>
      <c r="C45" s="48"/>
      <c r="D45" s="47"/>
      <c r="E45" s="47"/>
      <c r="F45" s="47"/>
    </row>
    <row r="46" spans="1:6" ht="15.75">
      <c r="A46" s="45"/>
      <c r="B46" s="61"/>
      <c r="C46" s="48"/>
      <c r="D46" s="47"/>
      <c r="E46" s="47"/>
      <c r="F46" s="47"/>
    </row>
    <row r="47" spans="1:6" ht="15.75">
      <c r="A47" s="45"/>
      <c r="B47" s="61"/>
      <c r="C47" s="46"/>
      <c r="D47" s="47"/>
      <c r="E47" s="47"/>
      <c r="F47" s="47"/>
    </row>
    <row r="48" spans="1:6" ht="15.75">
      <c r="A48" s="45"/>
      <c r="B48" s="61"/>
      <c r="C48" s="46"/>
      <c r="D48" s="47"/>
      <c r="E48" s="47"/>
      <c r="F48" s="47"/>
    </row>
    <row r="49" spans="1:6" ht="15.75">
      <c r="A49" s="45"/>
      <c r="B49" s="61"/>
      <c r="C49" s="46"/>
      <c r="D49" s="47"/>
      <c r="E49" s="47"/>
      <c r="F49" s="47"/>
    </row>
    <row r="50" spans="1:6" ht="15.75">
      <c r="A50" s="45"/>
      <c r="B50" s="61"/>
      <c r="C50" s="46"/>
      <c r="D50" s="47"/>
      <c r="E50" s="47"/>
      <c r="F50" s="47"/>
    </row>
    <row r="51" spans="1:6" ht="15.75">
      <c r="A51" s="45"/>
      <c r="B51" s="61"/>
      <c r="C51" s="46"/>
      <c r="D51" s="47"/>
      <c r="E51" s="47"/>
      <c r="F51" s="47"/>
    </row>
    <row r="52" spans="1:6" ht="15.75">
      <c r="A52" s="45"/>
      <c r="B52" s="61"/>
      <c r="C52" s="46"/>
      <c r="D52" s="47"/>
      <c r="E52" s="47"/>
      <c r="F52" s="47"/>
    </row>
    <row r="53" spans="1:6" ht="15.75">
      <c r="A53" s="45"/>
      <c r="B53" s="61"/>
      <c r="C53" s="46"/>
      <c r="D53" s="47"/>
      <c r="E53" s="47"/>
      <c r="F53" s="47"/>
    </row>
    <row r="54" spans="1:6" ht="15.75">
      <c r="A54" s="45"/>
      <c r="B54" s="61"/>
      <c r="C54" s="48"/>
      <c r="D54" s="47"/>
      <c r="E54" s="47"/>
      <c r="F54" s="47"/>
    </row>
  </sheetData>
  <sheetProtection selectLockedCells="1"/>
  <printOptions/>
  <pageMargins left="1" right="0.25" top="0.75" bottom="0.75" header="0.5" footer="0.5"/>
  <pageSetup fitToHeight="1" fitToWidth="1" horizontalDpi="300" verticalDpi="300" orientation="portrait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00"/>
  </sheetPr>
  <dimension ref="A1:E15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45.625" style="0" customWidth="1"/>
    <col min="2" max="2" width="10.625" style="0" customWidth="1"/>
    <col min="3" max="3" width="16.00390625" style="0" customWidth="1"/>
    <col min="4" max="4" width="13.375" style="0" customWidth="1"/>
    <col min="5" max="5" width="16.75390625" style="0" customWidth="1"/>
    <col min="6" max="6" width="12.00390625" style="0" customWidth="1"/>
  </cols>
  <sheetData>
    <row r="1" spans="1:2" ht="15.75">
      <c r="A1" s="27" t="s">
        <v>279</v>
      </c>
      <c r="B1" s="27"/>
    </row>
    <row r="2" spans="1:2" ht="15.75">
      <c r="A2" s="34" t="str">
        <f>Certification!E2</f>
        <v>Form Date-August 18, 2022</v>
      </c>
      <c r="B2" s="34"/>
    </row>
    <row r="3" spans="1:2" ht="15.75">
      <c r="A3" s="34"/>
      <c r="B3" s="34"/>
    </row>
    <row r="4" spans="1:5" ht="15.75">
      <c r="A4" s="24" t="s">
        <v>70</v>
      </c>
      <c r="B4" s="24"/>
      <c r="C4" s="27"/>
      <c r="D4" s="4"/>
      <c r="E4" s="2"/>
    </row>
    <row r="5" spans="1:4" ht="15.75">
      <c r="A5" s="35" t="str">
        <f>+Certification!E5</f>
        <v>Your Agency's Name</v>
      </c>
      <c r="B5" s="35"/>
      <c r="C5" s="81" t="str">
        <f>Certification!E6</f>
        <v>Your Name</v>
      </c>
      <c r="D5" s="4"/>
    </row>
    <row r="6" spans="1:4" ht="15.75">
      <c r="A6" s="18" t="s">
        <v>21</v>
      </c>
      <c r="B6" s="18"/>
      <c r="C6" s="60" t="str">
        <f>Certification!E17</f>
        <v> </v>
      </c>
      <c r="D6" s="4"/>
    </row>
    <row r="8" spans="1:2" ht="15.75">
      <c r="A8" s="30" t="s">
        <v>87</v>
      </c>
      <c r="B8" s="17"/>
    </row>
    <row r="9" ht="15.75">
      <c r="A9" s="17" t="s">
        <v>85</v>
      </c>
    </row>
    <row r="10" spans="1:2" ht="15.75">
      <c r="A10" s="17" t="s">
        <v>86</v>
      </c>
      <c r="B10" s="17"/>
    </row>
    <row r="11" spans="1:2" ht="16.5" thickBot="1">
      <c r="A11" s="17" t="s">
        <v>90</v>
      </c>
      <c r="B11" s="17"/>
    </row>
    <row r="12" spans="1:5" ht="15.75">
      <c r="A12" s="88"/>
      <c r="B12" s="89"/>
      <c r="C12" s="90" t="s">
        <v>10</v>
      </c>
      <c r="D12" s="91" t="s">
        <v>30</v>
      </c>
      <c r="E12" s="92"/>
    </row>
    <row r="13" spans="1:5" ht="15.75">
      <c r="A13" s="93"/>
      <c r="B13" s="17"/>
      <c r="C13" s="26" t="s">
        <v>46</v>
      </c>
      <c r="D13" s="26" t="s">
        <v>31</v>
      </c>
      <c r="E13" s="94" t="s">
        <v>88</v>
      </c>
    </row>
    <row r="14" spans="1:5" ht="16.5" thickBot="1">
      <c r="A14" s="95" t="s">
        <v>61</v>
      </c>
      <c r="B14" s="96"/>
      <c r="C14" s="97" t="s">
        <v>29</v>
      </c>
      <c r="D14" s="98" t="s">
        <v>101</v>
      </c>
      <c r="E14" s="99" t="s">
        <v>89</v>
      </c>
    </row>
    <row r="15" spans="1:5" ht="15.75">
      <c r="A15" s="83"/>
      <c r="B15" s="84"/>
      <c r="C15" s="85"/>
      <c r="D15" s="86"/>
      <c r="E15" s="87"/>
    </row>
    <row r="16" spans="1:5" ht="15.75">
      <c r="A16" s="74"/>
      <c r="B16" s="73"/>
      <c r="C16" s="49"/>
      <c r="D16" s="50"/>
      <c r="E16" s="82"/>
    </row>
    <row r="17" spans="1:5" ht="15.75">
      <c r="A17" s="74"/>
      <c r="B17" s="73"/>
      <c r="C17" s="49"/>
      <c r="D17" s="51"/>
      <c r="E17" s="82"/>
    </row>
    <row r="18" spans="1:5" ht="15.75">
      <c r="A18" s="74"/>
      <c r="B18" s="73"/>
      <c r="C18" s="49"/>
      <c r="D18" s="51"/>
      <c r="E18" s="82"/>
    </row>
    <row r="19" spans="1:5" ht="15.75">
      <c r="A19" s="74"/>
      <c r="B19" s="73"/>
      <c r="C19" s="49"/>
      <c r="D19" s="51"/>
      <c r="E19" s="82"/>
    </row>
    <row r="20" spans="1:5" ht="15.75">
      <c r="A20" s="74"/>
      <c r="B20" s="73"/>
      <c r="C20" s="49"/>
      <c r="D20" s="51"/>
      <c r="E20" s="82"/>
    </row>
    <row r="21" spans="1:5" ht="15.75">
      <c r="A21" s="74"/>
      <c r="B21" s="73"/>
      <c r="C21" s="49"/>
      <c r="D21" s="51"/>
      <c r="E21" s="82"/>
    </row>
    <row r="22" spans="1:5" ht="15.75">
      <c r="A22" s="74"/>
      <c r="B22" s="73"/>
      <c r="C22" s="49"/>
      <c r="D22" s="51"/>
      <c r="E22" s="82"/>
    </row>
    <row r="23" spans="1:5" ht="15.75">
      <c r="A23" s="74"/>
      <c r="B23" s="73"/>
      <c r="C23" s="49"/>
      <c r="D23" s="51"/>
      <c r="E23" s="82"/>
    </row>
    <row r="24" spans="1:5" ht="15.75">
      <c r="A24" s="74"/>
      <c r="B24" s="73"/>
      <c r="C24" s="49"/>
      <c r="D24" s="51"/>
      <c r="E24" s="82"/>
    </row>
    <row r="25" spans="1:5" ht="15.75">
      <c r="A25" s="74"/>
      <c r="B25" s="73"/>
      <c r="C25" s="49"/>
      <c r="D25" s="51"/>
      <c r="E25" s="82"/>
    </row>
    <row r="26" spans="1:5" ht="15.75">
      <c r="A26" s="74"/>
      <c r="B26" s="73"/>
      <c r="C26" s="49"/>
      <c r="D26" s="51"/>
      <c r="E26" s="82"/>
    </row>
    <row r="27" spans="1:5" ht="15.75">
      <c r="A27" s="74"/>
      <c r="B27" s="73"/>
      <c r="C27" s="49"/>
      <c r="D27" s="51"/>
      <c r="E27" s="82"/>
    </row>
    <row r="28" spans="1:5" ht="15.75">
      <c r="A28" s="74"/>
      <c r="B28" s="73"/>
      <c r="C28" s="49"/>
      <c r="D28" s="52"/>
      <c r="E28" s="82"/>
    </row>
    <row r="29" spans="1:5" ht="15.75">
      <c r="A29" s="74"/>
      <c r="B29" s="73"/>
      <c r="C29" s="49"/>
      <c r="D29" s="51"/>
      <c r="E29" s="82"/>
    </row>
    <row r="30" spans="1:5" ht="15.75">
      <c r="A30" s="74"/>
      <c r="B30" s="73"/>
      <c r="C30" s="49"/>
      <c r="D30" s="51"/>
      <c r="E30" s="82"/>
    </row>
    <row r="31" spans="1:5" ht="15.75">
      <c r="A31" s="74"/>
      <c r="B31" s="73"/>
      <c r="C31" s="49"/>
      <c r="D31" s="51"/>
      <c r="E31" s="82"/>
    </row>
    <row r="32" spans="1:5" ht="15.75">
      <c r="A32" s="74"/>
      <c r="B32" s="73"/>
      <c r="C32" s="49"/>
      <c r="D32" s="51"/>
      <c r="E32" s="82"/>
    </row>
    <row r="33" spans="1:5" ht="15.75">
      <c r="A33" s="74"/>
      <c r="B33" s="73"/>
      <c r="C33" s="49"/>
      <c r="D33" s="51"/>
      <c r="E33" s="82"/>
    </row>
    <row r="34" spans="1:5" ht="15.75">
      <c r="A34" s="74"/>
      <c r="B34" s="73"/>
      <c r="C34" s="49"/>
      <c r="D34" s="51"/>
      <c r="E34" s="82"/>
    </row>
    <row r="35" spans="1:5" ht="15.75">
      <c r="A35" s="74"/>
      <c r="B35" s="73"/>
      <c r="C35" s="49"/>
      <c r="D35" s="51"/>
      <c r="E35" s="82"/>
    </row>
    <row r="36" spans="1:5" ht="15.75">
      <c r="A36" s="74"/>
      <c r="B36" s="73"/>
      <c r="C36" s="49"/>
      <c r="D36" s="51"/>
      <c r="E36" s="82"/>
    </row>
    <row r="37" spans="1:5" ht="15.75">
      <c r="A37" s="74"/>
      <c r="B37" s="73"/>
      <c r="C37" s="49"/>
      <c r="D37" s="51"/>
      <c r="E37" s="82"/>
    </row>
    <row r="38" spans="1:5" ht="15.75">
      <c r="A38" s="74"/>
      <c r="B38" s="73"/>
      <c r="C38" s="49"/>
      <c r="D38" s="51"/>
      <c r="E38" s="82"/>
    </row>
    <row r="39" spans="1:5" ht="15.75">
      <c r="A39" s="74"/>
      <c r="B39" s="73"/>
      <c r="C39" s="49"/>
      <c r="D39" s="51"/>
      <c r="E39" s="82"/>
    </row>
    <row r="40" spans="1:5" ht="15.75">
      <c r="A40" s="74"/>
      <c r="B40" s="73"/>
      <c r="C40" s="49"/>
      <c r="D40" s="51"/>
      <c r="E40" s="82"/>
    </row>
    <row r="41" spans="1:5" ht="15.75">
      <c r="A41" s="74"/>
      <c r="B41" s="73"/>
      <c r="C41" s="49"/>
      <c r="D41" s="51"/>
      <c r="E41" s="82"/>
    </row>
    <row r="42" spans="1:5" ht="15.75">
      <c r="A42" s="74"/>
      <c r="B42" s="73"/>
      <c r="C42" s="49"/>
      <c r="D42" s="51"/>
      <c r="E42" s="82"/>
    </row>
    <row r="43" spans="1:5" ht="15.75">
      <c r="A43" s="74"/>
      <c r="B43" s="73"/>
      <c r="C43" s="49"/>
      <c r="D43" s="51"/>
      <c r="E43" s="82"/>
    </row>
    <row r="44" spans="1:5" ht="15.75">
      <c r="A44" s="74"/>
      <c r="B44" s="73"/>
      <c r="C44" s="49"/>
      <c r="D44" s="53"/>
      <c r="E44" s="82"/>
    </row>
    <row r="45" spans="1:5" ht="15.75">
      <c r="A45" s="74"/>
      <c r="B45" s="73"/>
      <c r="C45" s="49"/>
      <c r="D45" s="53"/>
      <c r="E45" s="82"/>
    </row>
    <row r="46" spans="1:5" ht="15.75">
      <c r="A46" s="74"/>
      <c r="B46" s="73"/>
      <c r="C46" s="49"/>
      <c r="D46" s="53"/>
      <c r="E46" s="82"/>
    </row>
    <row r="47" spans="1:5" ht="15.75">
      <c r="A47" s="74"/>
      <c r="B47" s="73"/>
      <c r="C47" s="49"/>
      <c r="D47" s="53"/>
      <c r="E47" s="82"/>
    </row>
    <row r="48" spans="1:5" ht="15.75">
      <c r="A48" s="74"/>
      <c r="B48" s="73"/>
      <c r="C48" s="49"/>
      <c r="D48" s="53"/>
      <c r="E48" s="82"/>
    </row>
    <row r="49" spans="1:5" ht="15.75">
      <c r="A49" s="74"/>
      <c r="B49" s="73"/>
      <c r="C49" s="49"/>
      <c r="D49" s="53"/>
      <c r="E49" s="82"/>
    </row>
    <row r="50" spans="1:5" ht="15.75">
      <c r="A50" s="74"/>
      <c r="B50" s="73"/>
      <c r="C50" s="49"/>
      <c r="D50" s="53"/>
      <c r="E50" s="82"/>
    </row>
    <row r="51" spans="1:5" ht="15.75">
      <c r="A51" s="74"/>
      <c r="B51" s="73"/>
      <c r="C51" s="49"/>
      <c r="D51" s="53"/>
      <c r="E51" s="82"/>
    </row>
    <row r="52" spans="1:5" ht="15.75">
      <c r="A52" s="74"/>
      <c r="B52" s="73"/>
      <c r="C52" s="49"/>
      <c r="D52" s="53"/>
      <c r="E52" s="82"/>
    </row>
    <row r="53" spans="1:5" ht="15.75">
      <c r="A53" s="74"/>
      <c r="B53" s="73"/>
      <c r="C53" s="49"/>
      <c r="D53" s="53"/>
      <c r="E53" s="82"/>
    </row>
    <row r="54" spans="1:5" ht="15.75">
      <c r="A54" s="74"/>
      <c r="B54" s="73"/>
      <c r="C54" s="49"/>
      <c r="D54" s="53"/>
      <c r="E54" s="82"/>
    </row>
    <row r="55" spans="1:5" ht="15.75">
      <c r="A55" s="74"/>
      <c r="B55" s="73"/>
      <c r="C55" s="49"/>
      <c r="D55" s="53"/>
      <c r="E55" s="82"/>
    </row>
    <row r="56" spans="1:5" ht="15.75">
      <c r="A56" s="74"/>
      <c r="B56" s="73"/>
      <c r="C56" s="49"/>
      <c r="D56" s="53"/>
      <c r="E56" s="82"/>
    </row>
    <row r="57" spans="1:5" ht="15.75">
      <c r="A57" s="74"/>
      <c r="B57" s="73"/>
      <c r="C57" s="49"/>
      <c r="D57" s="53"/>
      <c r="E57" s="82"/>
    </row>
    <row r="58" spans="1:5" ht="15.75">
      <c r="A58" s="4"/>
      <c r="C58" s="4"/>
      <c r="D58" s="4"/>
      <c r="E58" s="4"/>
    </row>
    <row r="121" ht="15.75">
      <c r="B121" t="s">
        <v>143</v>
      </c>
    </row>
    <row r="122" ht="15.75">
      <c r="B122" s="73"/>
    </row>
    <row r="123" ht="15.75">
      <c r="B123" s="73"/>
    </row>
    <row r="124" ht="15.75">
      <c r="B124" s="73"/>
    </row>
    <row r="125" ht="15.75">
      <c r="B125" s="73"/>
    </row>
    <row r="156" ht="15.75">
      <c r="A156" s="111"/>
    </row>
  </sheetData>
  <sheetProtection selectLockedCells="1"/>
  <printOptions/>
  <pageMargins left="0.7" right="0.7" top="0.75" bottom="0.75" header="0.3" footer="0.3"/>
  <pageSetup fitToHeight="5" horizontalDpi="600" verticalDpi="600" orientation="portrait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00"/>
  </sheetPr>
  <dimension ref="B1:D62"/>
  <sheetViews>
    <sheetView zoomScalePageLayoutView="0" workbookViewId="0" topLeftCell="A1">
      <selection activeCell="B1" sqref="B1"/>
    </sheetView>
  </sheetViews>
  <sheetFormatPr defaultColWidth="9.00390625" defaultRowHeight="15.75"/>
  <cols>
    <col min="1" max="1" width="2.75390625" style="17" customWidth="1"/>
    <col min="2" max="2" width="5.25390625" style="17" customWidth="1"/>
    <col min="3" max="3" width="38.625" style="17" customWidth="1"/>
    <col min="4" max="4" width="15.25390625" style="17" customWidth="1"/>
    <col min="5" max="16384" width="9.00390625" style="17" customWidth="1"/>
  </cols>
  <sheetData>
    <row r="1" ht="15.75">
      <c r="B1" s="27" t="str">
        <f>Certification!B1</f>
        <v>Alaska Department of Health</v>
      </c>
    </row>
    <row r="2" ht="15.75">
      <c r="B2" s="132" t="str">
        <f>Certification!E2</f>
        <v>Form Date-August 18, 2022</v>
      </c>
    </row>
    <row r="3" ht="15.75">
      <c r="B3" s="132"/>
    </row>
    <row r="4" spans="2:4" ht="30.75" customHeight="1">
      <c r="B4" s="206" t="s">
        <v>218</v>
      </c>
      <c r="C4" s="206"/>
      <c r="D4" s="206"/>
    </row>
    <row r="5" ht="15.75">
      <c r="B5" s="132"/>
    </row>
    <row r="6" ht="15.75">
      <c r="B6" s="131" t="s">
        <v>205</v>
      </c>
    </row>
    <row r="7" spans="2:4" ht="15.75">
      <c r="B7" s="119" t="s">
        <v>0</v>
      </c>
      <c r="C7" s="117" t="s">
        <v>204</v>
      </c>
      <c r="D7" s="118" t="s">
        <v>26</v>
      </c>
    </row>
    <row r="8" spans="2:4" ht="15.75">
      <c r="B8" s="122">
        <v>1</v>
      </c>
      <c r="C8" s="120" t="s">
        <v>177</v>
      </c>
      <c r="D8" s="121">
        <v>0</v>
      </c>
    </row>
    <row r="9" spans="2:4" ht="15.75">
      <c r="B9" s="122">
        <v>2</v>
      </c>
      <c r="C9" s="120" t="s">
        <v>178</v>
      </c>
      <c r="D9" s="121">
        <v>0</v>
      </c>
    </row>
    <row r="10" spans="2:4" ht="15.75">
      <c r="B10" s="122">
        <v>3</v>
      </c>
      <c r="C10" s="120" t="s">
        <v>179</v>
      </c>
      <c r="D10" s="121">
        <v>0</v>
      </c>
    </row>
    <row r="11" spans="2:4" ht="15.75">
      <c r="B11" s="122">
        <v>4</v>
      </c>
      <c r="C11" s="123" t="s">
        <v>180</v>
      </c>
      <c r="D11" s="121">
        <v>0</v>
      </c>
    </row>
    <row r="12" spans="2:4" ht="15.75">
      <c r="B12" s="122">
        <v>5</v>
      </c>
      <c r="C12" s="123" t="s">
        <v>216</v>
      </c>
      <c r="D12" s="121">
        <v>0</v>
      </c>
    </row>
    <row r="13" spans="2:4" ht="15.75">
      <c r="B13" s="122">
        <v>6</v>
      </c>
      <c r="C13" s="120" t="s">
        <v>181</v>
      </c>
      <c r="D13" s="121">
        <v>0</v>
      </c>
    </row>
    <row r="14" spans="2:4" ht="15.75">
      <c r="B14" s="122">
        <v>7</v>
      </c>
      <c r="C14" s="120" t="s">
        <v>182</v>
      </c>
      <c r="D14" s="121">
        <v>0</v>
      </c>
    </row>
    <row r="15" spans="2:4" ht="15.75">
      <c r="B15" s="122">
        <v>8</v>
      </c>
      <c r="C15" s="124" t="s">
        <v>183</v>
      </c>
      <c r="D15" s="121">
        <v>0</v>
      </c>
    </row>
    <row r="16" spans="2:4" ht="15.75">
      <c r="B16" s="122">
        <v>9</v>
      </c>
      <c r="C16" s="125" t="s">
        <v>184</v>
      </c>
      <c r="D16" s="121">
        <v>0</v>
      </c>
    </row>
    <row r="17" spans="2:4" ht="15.75">
      <c r="B17" s="122">
        <v>10</v>
      </c>
      <c r="C17" s="120" t="s">
        <v>185</v>
      </c>
      <c r="D17" s="121">
        <v>0</v>
      </c>
    </row>
    <row r="18" spans="2:4" ht="15.75">
      <c r="B18" s="122">
        <v>11</v>
      </c>
      <c r="C18" s="120" t="s">
        <v>186</v>
      </c>
      <c r="D18" s="121">
        <v>0</v>
      </c>
    </row>
    <row r="19" spans="2:4" ht="15.75">
      <c r="B19" s="122">
        <v>12</v>
      </c>
      <c r="C19" s="124" t="s">
        <v>187</v>
      </c>
      <c r="D19" s="121">
        <v>0</v>
      </c>
    </row>
    <row r="20" spans="2:4" ht="15.75">
      <c r="B20" s="122">
        <v>13</v>
      </c>
      <c r="C20" s="120" t="s">
        <v>188</v>
      </c>
      <c r="D20" s="121">
        <v>0</v>
      </c>
    </row>
    <row r="21" spans="2:4" ht="15.75">
      <c r="B21" s="122">
        <v>14</v>
      </c>
      <c r="C21" s="120" t="s">
        <v>189</v>
      </c>
      <c r="D21" s="121">
        <v>0</v>
      </c>
    </row>
    <row r="22" spans="2:4" ht="15.75">
      <c r="B22" s="122">
        <v>15</v>
      </c>
      <c r="C22" s="120" t="s">
        <v>190</v>
      </c>
      <c r="D22" s="121">
        <v>0</v>
      </c>
    </row>
    <row r="23" spans="2:4" ht="15.75">
      <c r="B23" s="122">
        <v>16</v>
      </c>
      <c r="C23" s="120" t="s">
        <v>191</v>
      </c>
      <c r="D23" s="121">
        <v>0</v>
      </c>
    </row>
    <row r="24" spans="2:4" ht="15.75">
      <c r="B24" s="122">
        <v>17</v>
      </c>
      <c r="C24" s="120" t="s">
        <v>192</v>
      </c>
      <c r="D24" s="121">
        <v>0</v>
      </c>
    </row>
    <row r="25" spans="2:4" ht="15.75">
      <c r="B25" s="122">
        <v>18</v>
      </c>
      <c r="C25" s="120" t="s">
        <v>193</v>
      </c>
      <c r="D25" s="121">
        <v>0</v>
      </c>
    </row>
    <row r="26" spans="2:4" ht="15.75">
      <c r="B26" s="122">
        <v>19</v>
      </c>
      <c r="C26" s="120" t="s">
        <v>194</v>
      </c>
      <c r="D26" s="121">
        <v>0</v>
      </c>
    </row>
    <row r="27" spans="2:4" ht="15.75">
      <c r="B27" s="122">
        <v>20</v>
      </c>
      <c r="C27" s="120" t="s">
        <v>195</v>
      </c>
      <c r="D27" s="121">
        <v>0</v>
      </c>
    </row>
    <row r="28" spans="2:4" ht="15.75">
      <c r="B28" s="122">
        <v>21</v>
      </c>
      <c r="C28" s="120" t="s">
        <v>196</v>
      </c>
      <c r="D28" s="121">
        <v>0</v>
      </c>
    </row>
    <row r="29" spans="2:4" ht="15.75">
      <c r="B29" s="122">
        <v>22</v>
      </c>
      <c r="C29" s="120" t="s">
        <v>197</v>
      </c>
      <c r="D29" s="121">
        <v>0</v>
      </c>
    </row>
    <row r="30" spans="2:4" ht="15.75">
      <c r="B30" s="122">
        <v>23</v>
      </c>
      <c r="C30" s="120" t="s">
        <v>198</v>
      </c>
      <c r="D30" s="121">
        <v>0</v>
      </c>
    </row>
    <row r="31" spans="2:4" ht="15.75">
      <c r="B31" s="122">
        <v>24</v>
      </c>
      <c r="C31" s="120" t="s">
        <v>199</v>
      </c>
      <c r="D31" s="121">
        <v>0</v>
      </c>
    </row>
    <row r="32" spans="2:4" ht="15.75">
      <c r="B32" s="122">
        <v>25</v>
      </c>
      <c r="C32" s="120" t="s">
        <v>201</v>
      </c>
      <c r="D32" s="121">
        <v>0</v>
      </c>
    </row>
    <row r="33" spans="2:4" ht="15.75">
      <c r="B33" s="122">
        <v>26</v>
      </c>
      <c r="C33" s="120" t="s">
        <v>202</v>
      </c>
      <c r="D33" s="121">
        <v>0</v>
      </c>
    </row>
    <row r="34" spans="2:4" ht="15.75">
      <c r="B34" s="122">
        <v>27</v>
      </c>
      <c r="C34" s="120" t="s">
        <v>200</v>
      </c>
      <c r="D34" s="121">
        <v>0</v>
      </c>
    </row>
    <row r="35" spans="2:4" ht="15.75">
      <c r="B35" s="122">
        <v>28</v>
      </c>
      <c r="C35" s="120" t="s">
        <v>212</v>
      </c>
      <c r="D35" s="121">
        <v>0</v>
      </c>
    </row>
    <row r="36" spans="3:4" ht="15.75">
      <c r="C36" s="126" t="s">
        <v>203</v>
      </c>
      <c r="D36" s="127">
        <f>SUM(D8:D35)</f>
        <v>0</v>
      </c>
    </row>
    <row r="38" ht="15.75">
      <c r="B38" s="32" t="s">
        <v>217</v>
      </c>
    </row>
    <row r="39" spans="3:4" ht="15.75">
      <c r="C39" s="117" t="s">
        <v>175</v>
      </c>
      <c r="D39" s="117" t="s">
        <v>176</v>
      </c>
    </row>
    <row r="40" spans="3:4" ht="15.75">
      <c r="C40" s="128"/>
      <c r="D40" s="128"/>
    </row>
    <row r="41" spans="3:4" ht="15.75">
      <c r="C41" s="128"/>
      <c r="D41" s="128"/>
    </row>
    <row r="42" spans="3:4" ht="15.75">
      <c r="C42" s="128"/>
      <c r="D42" s="128"/>
    </row>
    <row r="43" spans="3:4" ht="15.75">
      <c r="C43" s="128"/>
      <c r="D43" s="128"/>
    </row>
    <row r="44" spans="3:4" ht="15.75">
      <c r="C44" s="128"/>
      <c r="D44" s="128"/>
    </row>
    <row r="45" spans="3:4" ht="15.75">
      <c r="C45" s="128"/>
      <c r="D45" s="128"/>
    </row>
    <row r="46" spans="3:4" ht="15.75">
      <c r="C46" s="128"/>
      <c r="D46" s="128"/>
    </row>
    <row r="47" spans="3:4" ht="15.75">
      <c r="C47" s="128"/>
      <c r="D47" s="128"/>
    </row>
    <row r="48" spans="3:4" ht="15.75">
      <c r="C48" s="128"/>
      <c r="D48" s="128"/>
    </row>
    <row r="49" spans="3:4" ht="15.75">
      <c r="C49" s="128"/>
      <c r="D49" s="128"/>
    </row>
    <row r="50" spans="3:4" ht="15.75">
      <c r="C50" s="128"/>
      <c r="D50" s="128"/>
    </row>
    <row r="51" spans="3:4" ht="15.75">
      <c r="C51" s="128"/>
      <c r="D51" s="128"/>
    </row>
    <row r="52" spans="3:4" ht="15.75">
      <c r="C52" s="128"/>
      <c r="D52" s="128"/>
    </row>
    <row r="53" spans="3:4" ht="15.75">
      <c r="C53" s="128"/>
      <c r="D53" s="128"/>
    </row>
    <row r="55" ht="15.75">
      <c r="B55" s="32" t="s">
        <v>206</v>
      </c>
    </row>
    <row r="56" spans="3:4" ht="15.75">
      <c r="C56" s="120" t="s">
        <v>207</v>
      </c>
      <c r="D56" s="129"/>
    </row>
    <row r="57" spans="3:4" ht="15.75">
      <c r="C57" s="120" t="s">
        <v>173</v>
      </c>
      <c r="D57" s="130">
        <f>D36</f>
        <v>0</v>
      </c>
    </row>
    <row r="58" spans="3:4" ht="31.5">
      <c r="C58" s="139" t="s">
        <v>174</v>
      </c>
      <c r="D58" s="120" t="e">
        <f>D56/D57</f>
        <v>#DIV/0!</v>
      </c>
    </row>
    <row r="61" ht="15.75">
      <c r="B61" s="32" t="s">
        <v>208</v>
      </c>
    </row>
    <row r="62" spans="3:4" ht="105" customHeight="1">
      <c r="C62" s="204"/>
      <c r="D62" s="205"/>
    </row>
  </sheetData>
  <sheetProtection/>
  <mergeCells count="2">
    <mergeCell ref="C62:D62"/>
    <mergeCell ref="B4:D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27"/>
  <sheetViews>
    <sheetView zoomScalePageLayoutView="0" workbookViewId="0" topLeftCell="A1">
      <selection activeCell="J22" sqref="J22"/>
    </sheetView>
  </sheetViews>
  <sheetFormatPr defaultColWidth="9.00390625" defaultRowHeight="15.75"/>
  <cols>
    <col min="1" max="1" width="2.625" style="17" customWidth="1"/>
    <col min="2" max="2" width="33.00390625" style="17" customWidth="1"/>
    <col min="3" max="3" width="13.50390625" style="115" customWidth="1"/>
    <col min="4" max="4" width="13.50390625" style="17" customWidth="1"/>
    <col min="5" max="5" width="14.50390625" style="17" customWidth="1"/>
    <col min="6" max="16384" width="9.00390625" style="17" customWidth="1"/>
  </cols>
  <sheetData>
    <row r="2" spans="2:3" ht="15.75">
      <c r="B2" s="17" t="s">
        <v>46</v>
      </c>
      <c r="C2" s="133" t="str">
        <f>Certification!E5</f>
        <v>Your Agency's Name</v>
      </c>
    </row>
    <row r="3" spans="2:3" ht="15.75">
      <c r="B3" s="17" t="s">
        <v>253</v>
      </c>
      <c r="C3" s="153" t="str">
        <f>Certification!E17</f>
        <v> </v>
      </c>
    </row>
    <row r="5" spans="2:7" ht="15.75">
      <c r="B5" s="156" t="s">
        <v>252</v>
      </c>
      <c r="C5" s="156" t="s">
        <v>249</v>
      </c>
      <c r="D5" s="156" t="s">
        <v>250</v>
      </c>
      <c r="E5" s="156" t="s">
        <v>251</v>
      </c>
      <c r="G5" s="156" t="s">
        <v>254</v>
      </c>
    </row>
    <row r="6" spans="2:7" ht="15.75">
      <c r="B6" s="155" t="s">
        <v>228</v>
      </c>
      <c r="C6" s="134" t="str">
        <f>IF(SUM(Expenses!C35:C38)&gt;0,"Yes","No")</f>
        <v>No</v>
      </c>
      <c r="D6" s="134" t="str">
        <f>IF(SUM(RevenueStats!D10+RevenueStats!D11)&gt;0,"Yes","No")</f>
        <v>No</v>
      </c>
      <c r="E6" s="134" t="str">
        <f>IF(SUM(RevenueStats!G10+RevenueStats!G11)&gt;0,"Yes","No")</f>
        <v>No</v>
      </c>
      <c r="G6" s="134" t="str">
        <f>IF(AND((C6=D6),(D6=E6),(C6=E6)),"Yes","No")</f>
        <v>Yes</v>
      </c>
    </row>
    <row r="7" spans="2:7" ht="15.75">
      <c r="B7" s="155" t="s">
        <v>229</v>
      </c>
      <c r="C7" s="134" t="str">
        <f>IF(SUM(Expenses!C41:C44)&gt;0,"Yes","No")</f>
        <v>No</v>
      </c>
      <c r="D7" s="134" t="str">
        <f>IF(SUM(RevenueStats!D12)&gt;0,"Yes","No")</f>
        <v>No</v>
      </c>
      <c r="E7" s="134" t="str">
        <f>IF(SUM(RevenueStats!G12)&gt;0,"Yes","No")</f>
        <v>No</v>
      </c>
      <c r="G7" s="134" t="str">
        <f aca="true" t="shared" si="0" ref="G7:G23">IF(AND((C7=D7),(D7=E7),(C7=E7)),"Yes","No")</f>
        <v>Yes</v>
      </c>
    </row>
    <row r="8" spans="2:7" ht="15.75">
      <c r="B8" s="155" t="s">
        <v>238</v>
      </c>
      <c r="C8" s="134" t="str">
        <f>IF(SUM(Expenses!C47:C50)&gt;0,"Yes","No")</f>
        <v>No</v>
      </c>
      <c r="D8" s="134" t="str">
        <f>IF(SUM(RevenueStats!D13+RevenueStats!D14)&gt;0,"Yes","No")</f>
        <v>No</v>
      </c>
      <c r="E8" s="134" t="str">
        <f>IF(SUM(RevenueStats!G13+RevenueStats!G14)&gt;0,"Yes","No")</f>
        <v>No</v>
      </c>
      <c r="G8" s="134" t="str">
        <f t="shared" si="0"/>
        <v>Yes</v>
      </c>
    </row>
    <row r="9" spans="2:7" ht="15.75">
      <c r="B9" s="155" t="s">
        <v>239</v>
      </c>
      <c r="C9" s="134" t="str">
        <f>IF(SUM(Expenses!C53:C56)&gt;0,"Yes","No")</f>
        <v>No</v>
      </c>
      <c r="D9" s="134" t="str">
        <f>IF(SUM(RevenueStats!D15)&gt;0,"Yes","No")</f>
        <v>No</v>
      </c>
      <c r="E9" s="134" t="str">
        <f>IF(SUM(RevenueStats!G15)&gt;0,"Yes","No")</f>
        <v>No</v>
      </c>
      <c r="G9" s="134" t="str">
        <f t="shared" si="0"/>
        <v>Yes</v>
      </c>
    </row>
    <row r="10" spans="2:7" ht="15.75">
      <c r="B10" s="155" t="s">
        <v>230</v>
      </c>
      <c r="C10" s="134" t="e">
        <f>IF(SUM(Expenses!#REF!)&gt;0,"Yes","No")</f>
        <v>#REF!</v>
      </c>
      <c r="D10" s="134" t="str">
        <f>IF(SUM(RevenueStats!D16)&gt;0,"Yes","No")</f>
        <v>No</v>
      </c>
      <c r="E10" s="134" t="str">
        <f>IF(SUM(RevenueStats!G16)&gt;0,"Yes","No")</f>
        <v>No</v>
      </c>
      <c r="G10" s="134" t="e">
        <f t="shared" si="0"/>
        <v>#REF!</v>
      </c>
    </row>
    <row r="11" spans="2:7" ht="15.75">
      <c r="B11" s="155" t="s">
        <v>231</v>
      </c>
      <c r="C11" s="134" t="str">
        <f>IF(SUM(Expenses!C66:C69)&gt;0,"Yes","No")</f>
        <v>No</v>
      </c>
      <c r="D11" s="134" t="str">
        <f>IF(SUM(RevenueStats!D17+RevenueStats!D18+RevenueStats!D19)&gt;0,"Yes","No")</f>
        <v>No</v>
      </c>
      <c r="E11" s="134" t="str">
        <f>IF(SUM(RevenueStats!G17+RevenueStats!G18+RevenueStats!G19)&gt;0,"Yes","No")</f>
        <v>No</v>
      </c>
      <c r="G11" s="134" t="str">
        <f t="shared" si="0"/>
        <v>Yes</v>
      </c>
    </row>
    <row r="12" spans="2:7" ht="15.75">
      <c r="B12" s="155" t="s">
        <v>232</v>
      </c>
      <c r="C12" s="134" t="str">
        <f>IF(SUM(Expenses!C72:C75)&gt;0,"Yes","No")</f>
        <v>No</v>
      </c>
      <c r="D12" s="134" t="str">
        <f>IF(SUM(RevenueStats!D20)&gt;0,"Yes","No")</f>
        <v>No</v>
      </c>
      <c r="E12" s="134" t="str">
        <f>IF(SUM(RevenueStats!G20)&gt;0,"Yes","No")</f>
        <v>No</v>
      </c>
      <c r="G12" s="134" t="str">
        <f t="shared" si="0"/>
        <v>Yes</v>
      </c>
    </row>
    <row r="13" spans="2:7" ht="15.75">
      <c r="B13" s="155" t="s">
        <v>240</v>
      </c>
      <c r="C13" s="134" t="str">
        <f>IF(SUM(Expenses!C78:C81)&gt;0,"Yes","No")</f>
        <v>No</v>
      </c>
      <c r="D13" s="134" t="str">
        <f>IF(SUM(RevenueStats!D21)&gt;0,"Yes","No")</f>
        <v>No</v>
      </c>
      <c r="E13" s="134" t="str">
        <f>IF(SUM(RevenueStats!G21)&gt;0,"Yes","No")</f>
        <v>No</v>
      </c>
      <c r="G13" s="134" t="str">
        <f t="shared" si="0"/>
        <v>Yes</v>
      </c>
    </row>
    <row r="14" spans="2:7" ht="15.75">
      <c r="B14" s="155" t="s">
        <v>233</v>
      </c>
      <c r="C14" s="134" t="str">
        <f>IF(SUM(Expenses!C84:C87)&gt;0,"Yes","No")</f>
        <v>No</v>
      </c>
      <c r="D14" s="134" t="str">
        <f>IF(SUM(RevenueStats!D22)&gt;0,"Yes","No")</f>
        <v>No</v>
      </c>
      <c r="E14" s="134" t="str">
        <f>IF(SUM(RevenueStats!G22)&gt;0,"Yes","No")</f>
        <v>No</v>
      </c>
      <c r="G14" s="134" t="str">
        <f t="shared" si="0"/>
        <v>Yes</v>
      </c>
    </row>
    <row r="15" spans="2:7" ht="15.75">
      <c r="B15" s="155" t="s">
        <v>241</v>
      </c>
      <c r="C15" s="134" t="str">
        <f>IF(SUM(Expenses!C90:C93)&gt;0,"Yes","No")</f>
        <v>No</v>
      </c>
      <c r="D15" s="134" t="str">
        <f>IF(SUM(RevenueStats!D23)&gt;0,"Yes","No")</f>
        <v>No</v>
      </c>
      <c r="E15" s="134" t="str">
        <f>IF(SUM(RevenueStats!G23)&gt;0,"Yes","No")</f>
        <v>No</v>
      </c>
      <c r="G15" s="134" t="str">
        <f t="shared" si="0"/>
        <v>Yes</v>
      </c>
    </row>
    <row r="16" spans="2:7" ht="15.75">
      <c r="B16" s="155" t="s">
        <v>242</v>
      </c>
      <c r="C16" s="134" t="str">
        <f>IF(SUM(Expenses!C96:C99)&gt;0,"Yes","No")</f>
        <v>No</v>
      </c>
      <c r="D16" s="134" t="str">
        <f>IF(SUM(RevenueStats!D24)&gt;0,"Yes","No")</f>
        <v>No</v>
      </c>
      <c r="E16" s="134" t="str">
        <f>IF(SUM(RevenueStats!G24)&gt;0,"Yes","No")</f>
        <v>No</v>
      </c>
      <c r="G16" s="134" t="str">
        <f t="shared" si="0"/>
        <v>Yes</v>
      </c>
    </row>
    <row r="17" spans="2:7" ht="15.75">
      <c r="B17" s="155" t="s">
        <v>243</v>
      </c>
      <c r="C17" s="134" t="str">
        <f>IF(SUM(Expenses!C102:C105)&gt;0,"Yes","No")</f>
        <v>No</v>
      </c>
      <c r="D17" s="134" t="str">
        <f>IF(SUM(RevenueStats!D25)&gt;0,"Yes","No")</f>
        <v>No</v>
      </c>
      <c r="E17" s="134" t="str">
        <f>IF(SUM(RevenueStats!G25)&gt;0,"Yes","No")</f>
        <v>No</v>
      </c>
      <c r="G17" s="134" t="str">
        <f t="shared" si="0"/>
        <v>Yes</v>
      </c>
    </row>
    <row r="18" spans="2:7" ht="15.75">
      <c r="B18" s="155" t="s">
        <v>247</v>
      </c>
      <c r="C18" s="134" t="str">
        <f>IF(SUM(Expenses!C108:C111)&gt;0,"Yes","No")</f>
        <v>No</v>
      </c>
      <c r="D18" s="134" t="str">
        <f>IF(SUM(RevenueStats!D26+RevenueStats!D27)&gt;0,"Yes","No")</f>
        <v>No</v>
      </c>
      <c r="E18" s="134" t="str">
        <f>IF(SUM(RevenueStats!G26+RevenueStats!G27)&gt;0,"Yes","No")</f>
        <v>No</v>
      </c>
      <c r="G18" s="134" t="str">
        <f t="shared" si="0"/>
        <v>Yes</v>
      </c>
    </row>
    <row r="19" spans="2:7" ht="15.75">
      <c r="B19" s="155" t="s">
        <v>244</v>
      </c>
      <c r="C19" s="134" t="str">
        <f>IF(SUM(Expenses!C114:C117)&gt;0,"Yes","No")</f>
        <v>No</v>
      </c>
      <c r="D19" s="134" t="str">
        <f>IF(SUM(RevenueStats!D28+RevenueStats!D29+RevenueStats!D30+RevenueStats!D31)&gt;0,"Yes","No")</f>
        <v>No</v>
      </c>
      <c r="E19" s="134" t="str">
        <f>IF(SUM(RevenueStats!G28+RevenueStats!G29+RevenueStats!G30+RevenueStats!G31)&gt;0,"Yes","No")</f>
        <v>No</v>
      </c>
      <c r="G19" s="134" t="str">
        <f t="shared" si="0"/>
        <v>Yes</v>
      </c>
    </row>
    <row r="20" spans="2:7" ht="15.75">
      <c r="B20" s="155" t="s">
        <v>234</v>
      </c>
      <c r="C20" s="134" t="str">
        <f>IF(SUM(Expenses!C120:C123)&gt;0,"Yes","No")</f>
        <v>No</v>
      </c>
      <c r="D20" s="134" t="str">
        <f>IF(SUM(RevenueStats!D32+RevenueStats!D33)&gt;0,"Yes","No")</f>
        <v>No</v>
      </c>
      <c r="E20" s="134" t="str">
        <f>IF(SUM(RevenueStats!G32+RevenueStats!G33)&gt;0,"Yes","No")</f>
        <v>No</v>
      </c>
      <c r="G20" s="134" t="str">
        <f t="shared" si="0"/>
        <v>Yes</v>
      </c>
    </row>
    <row r="21" spans="2:7" ht="15.75">
      <c r="B21" s="155" t="s">
        <v>245</v>
      </c>
      <c r="C21" s="134" t="str">
        <f>IF(SUM(Expenses!C126:C129)&gt;0,"Yes","No")</f>
        <v>No</v>
      </c>
      <c r="D21" s="134" t="str">
        <f>IF(SUM(RevenueStats!D34)&gt;0,"Yes","No")</f>
        <v>No</v>
      </c>
      <c r="E21" s="134" t="str">
        <f>IF(SUM(RevenueStats!G34)&gt;0,"Yes","No")</f>
        <v>No</v>
      </c>
      <c r="G21" s="134" t="str">
        <f t="shared" si="0"/>
        <v>Yes</v>
      </c>
    </row>
    <row r="22" spans="2:7" ht="15.75">
      <c r="B22" s="155" t="s">
        <v>248</v>
      </c>
      <c r="C22" s="134" t="str">
        <f>IF(SUM(Expenses!C132:C135)&gt;0,"Yes","No")</f>
        <v>No</v>
      </c>
      <c r="D22" s="134" t="str">
        <f>IF(SUM(RevenueStats!D35+RevenueStats!D36+RevenueStats!D37+RevenueStats!D38)&gt;0,"Yes","No")</f>
        <v>No</v>
      </c>
      <c r="E22" s="134" t="str">
        <f>IF(SUM(RevenueStats!G35+RevenueStats!G36+RevenueStats!G37+RevenueStats!G38)&gt;0,"Yes","No")</f>
        <v>No</v>
      </c>
      <c r="G22" s="134" t="str">
        <f t="shared" si="0"/>
        <v>Yes</v>
      </c>
    </row>
    <row r="23" spans="2:7" ht="15.75">
      <c r="B23" s="125" t="s">
        <v>246</v>
      </c>
      <c r="C23" s="134" t="str">
        <f>IF(SUM(Expenses!C139:C142)&gt;0,"Yes","No")</f>
        <v>No</v>
      </c>
      <c r="D23" s="134" t="str">
        <f>IF(SUM(RevenueStats!D40+RevenueStats!D41)&gt;0,"Yes","No")</f>
        <v>No</v>
      </c>
      <c r="E23" s="134" t="str">
        <f>IF(SUM(RevenueStats!G40+RevenueStats!G41)&gt;0,"Yes","No")</f>
        <v>No</v>
      </c>
      <c r="G23" s="134" t="str">
        <f t="shared" si="0"/>
        <v>Yes</v>
      </c>
    </row>
    <row r="24" ht="15.75">
      <c r="B24" s="154"/>
    </row>
    <row r="25" ht="15.75">
      <c r="B25" s="154" t="s">
        <v>255</v>
      </c>
    </row>
    <row r="26" ht="15.75">
      <c r="B26" s="154"/>
    </row>
    <row r="27" ht="15.75">
      <c r="B27" s="154"/>
    </row>
  </sheetData>
  <sheetProtection/>
  <conditionalFormatting sqref="G6:G23">
    <cfRule type="containsText" priority="1" dxfId="288" operator="containsText" text="No">
      <formula>NOT(ISERROR(SEARCH("No",G6)))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Survey (excel)</dc:title>
  <dc:subject/>
  <dc:creator>katherine.mcdonald@alaska.gov</dc:creator>
  <cp:keywords/>
  <dc:description/>
  <cp:lastModifiedBy>Moore, Thomas L </cp:lastModifiedBy>
  <cp:lastPrinted>2022-08-24T20:40:03Z</cp:lastPrinted>
  <dcterms:created xsi:type="dcterms:W3CDTF">1999-06-25T22:48:41Z</dcterms:created>
  <dcterms:modified xsi:type="dcterms:W3CDTF">2023-05-02T17:32:39Z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Order">
    <vt:lpwstr>54800.0000000000</vt:lpwstr>
  </property>
  <property fmtid="{D5CDD505-2E9C-101B-9397-08002B2CF9AE}" pid="6" name="ContentTypeId">
    <vt:lpwstr>0x01010073D0E9347BFACF42830A809AF5F29E8C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display_urn:schemas-microsoft-com:office:office#Editor">
    <vt:lpwstr>Moore, Thomas L </vt:lpwstr>
  </property>
  <property fmtid="{D5CDD505-2E9C-101B-9397-08002B2CF9AE}" pid="10" name="display_urn:schemas-microsoft-com:office:office#Author">
    <vt:lpwstr>DocAve Service Account</vt:lpwstr>
  </property>
  <property fmtid="{D5CDD505-2E9C-101B-9397-08002B2CF9AE}" pid="11" name="display_urn">
    <vt:lpwstr>Copley, Karen L</vt:lpwstr>
  </property>
</Properties>
</file>